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2" sheetId="1" r:id="rId1"/>
    <sheet name="Sheet1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<sst xmlns="http://schemas.openxmlformats.org/spreadsheetml/2006/main" count="1067" uniqueCount="199">
  <si>
    <t>恩阳区2020年第四季度营商环境“好差评”综合得分及排名统计表</t>
  </si>
  <si>
    <t>类型</t>
  </si>
  <si>
    <t>评价对象</t>
  </si>
  <si>
    <r>
      <t xml:space="preserve">现场
评价
</t>
    </r>
    <r>
      <rPr>
        <sz val="10"/>
        <rFont val="黑体"/>
        <family val="3"/>
      </rPr>
      <t>（30分）</t>
    </r>
  </si>
  <si>
    <r>
      <t xml:space="preserve">三方
评价
</t>
    </r>
    <r>
      <rPr>
        <sz val="10"/>
        <rFont val="黑体"/>
        <family val="3"/>
      </rPr>
      <t>（20分）</t>
    </r>
  </si>
  <si>
    <t>政务服务满意率（15分）</t>
  </si>
  <si>
    <t>数据
归集率（7分）</t>
  </si>
  <si>
    <t>大厅评价仪覆盖率（5分）</t>
  </si>
  <si>
    <t>主动
评价率（5分）</t>
  </si>
  <si>
    <t>差评按期
整改率（5分）</t>
  </si>
  <si>
    <t>政务服务热线办理满意率（5分）</t>
  </si>
  <si>
    <t>正反
典型评（8分）</t>
  </si>
  <si>
    <t>综合
得分</t>
  </si>
  <si>
    <t>排名</t>
  </si>
  <si>
    <t>排名
类型</t>
  </si>
  <si>
    <t>镇（街道）</t>
  </si>
  <si>
    <t>九镇</t>
  </si>
  <si>
    <t>文治街道办事处</t>
  </si>
  <si>
    <t>尹家镇</t>
  </si>
  <si>
    <t>关公镇</t>
  </si>
  <si>
    <t>明阳镇</t>
  </si>
  <si>
    <t>双胜镇</t>
  </si>
  <si>
    <t>群乐镇</t>
  </si>
  <si>
    <t>登科街道办事处</t>
  </si>
  <si>
    <t>玉山镇</t>
  </si>
  <si>
    <t>司城街道办事处</t>
  </si>
  <si>
    <t>花丛镇</t>
  </si>
  <si>
    <t>渔溪镇</t>
  </si>
  <si>
    <t>雪山镇</t>
  </si>
  <si>
    <t>兴隆镇</t>
  </si>
  <si>
    <t>上八庙镇</t>
  </si>
  <si>
    <t>茶坝镇</t>
  </si>
  <si>
    <t>柳林镇</t>
  </si>
  <si>
    <t>下八庙镇</t>
  </si>
  <si>
    <t>行政与司法机关</t>
  </si>
  <si>
    <t>区公安分局</t>
  </si>
  <si>
    <t>区自然资源和规划局</t>
  </si>
  <si>
    <t>区市场监管局</t>
  </si>
  <si>
    <t>区人社局</t>
  </si>
  <si>
    <t>区教科体局</t>
  </si>
  <si>
    <t>区财政局</t>
  </si>
  <si>
    <t>区商务局</t>
  </si>
  <si>
    <t>区医疗保障局</t>
  </si>
  <si>
    <t>区经信局</t>
  </si>
  <si>
    <t>区文广旅局</t>
  </si>
  <si>
    <t>区水利局</t>
  </si>
  <si>
    <t>区司法局</t>
  </si>
  <si>
    <t>区生态环境局</t>
  </si>
  <si>
    <t>区民政局</t>
  </si>
  <si>
    <t>区交通运输局</t>
  </si>
  <si>
    <t>区卫生健康局</t>
  </si>
  <si>
    <t>区发改局</t>
  </si>
  <si>
    <t>区退役军人事务局</t>
  </si>
  <si>
    <t>区统计局</t>
  </si>
  <si>
    <t>区住建局</t>
  </si>
  <si>
    <t>区审计局</t>
  </si>
  <si>
    <t>区应急管理局</t>
  </si>
  <si>
    <t>区农业农村局</t>
  </si>
  <si>
    <t>区扶贫开发局</t>
  </si>
  <si>
    <t>区综合行政执法局</t>
  </si>
  <si>
    <t>区投资促进局</t>
  </si>
  <si>
    <t>区信访局</t>
  </si>
  <si>
    <t>区检察院</t>
  </si>
  <si>
    <t>区国资局</t>
  </si>
  <si>
    <t>区法院</t>
  </si>
  <si>
    <t>管理服务单位</t>
  </si>
  <si>
    <t>区政府办</t>
  </si>
  <si>
    <t>区税务局</t>
  </si>
  <si>
    <t>区政务服务和公共资源交易服务中心</t>
  </si>
  <si>
    <t>区消防救援大队</t>
  </si>
  <si>
    <t>区残联</t>
  </si>
  <si>
    <t>区房管局</t>
  </si>
  <si>
    <t>工业园管委会</t>
  </si>
  <si>
    <t>区总工会</t>
  </si>
  <si>
    <t>区工商联</t>
  </si>
  <si>
    <t>区环卫局</t>
  </si>
  <si>
    <t>区供销社</t>
  </si>
  <si>
    <t>区农民工服务中心</t>
  </si>
  <si>
    <t>区妇联</t>
  </si>
  <si>
    <t>区机关事务服务中心</t>
  </si>
  <si>
    <t>团区委</t>
  </si>
  <si>
    <t>黄石盘水库管理局</t>
  </si>
  <si>
    <t>区疾控中心</t>
  </si>
  <si>
    <t>区粮食和物资储备中心</t>
  </si>
  <si>
    <t>恩阳中学</t>
  </si>
  <si>
    <t>区土地储备中心</t>
  </si>
  <si>
    <t>古镇管委会</t>
  </si>
  <si>
    <t>中国邮政恩阳分公司</t>
  </si>
  <si>
    <t>区气象办</t>
  </si>
  <si>
    <t>区科协</t>
  </si>
  <si>
    <t>区人民医院</t>
  </si>
  <si>
    <t>区烟草专卖局</t>
  </si>
  <si>
    <t>金融服务企业</t>
  </si>
  <si>
    <t>农商行恩阳支行</t>
  </si>
  <si>
    <t>农行恩阳支行</t>
  </si>
  <si>
    <t>工行恩阳支行</t>
  </si>
  <si>
    <t>建行恩阳支行</t>
  </si>
  <si>
    <t>中行恩阳支行</t>
  </si>
  <si>
    <t>邮储银行恩阳支行</t>
  </si>
  <si>
    <t>中银富登村镇银行恩阳支行</t>
  </si>
  <si>
    <t>人保寿险恩阳支公司</t>
  </si>
  <si>
    <t>人保财险恩阳支公司</t>
  </si>
  <si>
    <t>平安财险恩阳支公司</t>
  </si>
  <si>
    <t>中国人寿恩阳支公司</t>
  </si>
  <si>
    <t>中华财险恩阳支公司</t>
  </si>
  <si>
    <t>其他服务企业</t>
  </si>
  <si>
    <t>国网恩阳供电分公司</t>
  </si>
  <si>
    <t>四川广电网络恩阳分公司</t>
  </si>
  <si>
    <t>移动恩阳分公司</t>
  </si>
  <si>
    <t>联通恩阳分公司</t>
  </si>
  <si>
    <t>中油南充燃气恩阳分公司</t>
  </si>
  <si>
    <t>电信恩阳分公司</t>
  </si>
  <si>
    <t>巴中欣恒天然气公司</t>
  </si>
  <si>
    <t>巴中桑德铭江水务公司</t>
  </si>
  <si>
    <t>现场评价</t>
  </si>
  <si>
    <t>三方评价</t>
  </si>
  <si>
    <t>政务服务评价满意率</t>
  </si>
  <si>
    <t>政务服务数据归集率</t>
  </si>
  <si>
    <t>政务服务大厅评价仪评价覆盖率</t>
  </si>
  <si>
    <t>政务服务主动评价率</t>
  </si>
  <si>
    <t>政务服务差评按期整改率</t>
  </si>
  <si>
    <t>政务服务热线办理满意率</t>
  </si>
  <si>
    <t>正反曝光评</t>
  </si>
  <si>
    <t>综合得分</t>
  </si>
  <si>
    <t>排名类型</t>
  </si>
  <si>
    <t>--</t>
  </si>
  <si>
    <t>5</t>
  </si>
  <si>
    <t>10</t>
  </si>
  <si>
    <t>好</t>
  </si>
  <si>
    <t>14.958</t>
  </si>
  <si>
    <t>7</t>
  </si>
  <si>
    <t>4.861</t>
  </si>
  <si>
    <t>9.2</t>
  </si>
  <si>
    <t>20</t>
  </si>
  <si>
    <t>14.999</t>
  </si>
  <si>
    <t>4.998</t>
  </si>
  <si>
    <t>8.5</t>
  </si>
  <si>
    <t>15</t>
  </si>
  <si>
    <t>8</t>
  </si>
  <si>
    <t>一般</t>
  </si>
  <si>
    <t>差</t>
  </si>
  <si>
    <t>14.895</t>
  </si>
  <si>
    <t>4.651</t>
  </si>
  <si>
    <t>9</t>
  </si>
  <si>
    <t>14.993</t>
  </si>
  <si>
    <t>4.997</t>
  </si>
  <si>
    <t>14.969</t>
  </si>
  <si>
    <t>4.898</t>
  </si>
  <si>
    <t>8.8</t>
  </si>
  <si>
    <t>14.998</t>
  </si>
  <si>
    <t>4.996</t>
  </si>
  <si>
    <t>14.973</t>
  </si>
  <si>
    <t>4.909</t>
  </si>
  <si>
    <t>14.991</t>
  </si>
  <si>
    <t>4.707</t>
  </si>
  <si>
    <t>14.904</t>
  </si>
  <si>
    <t>4.681</t>
  </si>
  <si>
    <t>4.54</t>
  </si>
  <si>
    <t>14.977</t>
  </si>
  <si>
    <t>4.932</t>
  </si>
  <si>
    <t>8.2</t>
  </si>
  <si>
    <t>14.932</t>
  </si>
  <si>
    <t>4.773</t>
  </si>
  <si>
    <t>14.986</t>
  </si>
  <si>
    <t>4.954</t>
  </si>
  <si>
    <t>4.83</t>
  </si>
  <si>
    <t>8.1</t>
  </si>
  <si>
    <t>14.941</t>
  </si>
  <si>
    <t>4.805</t>
  </si>
  <si>
    <t>7.1</t>
  </si>
  <si>
    <t>4.76</t>
  </si>
  <si>
    <t>14.87</t>
  </si>
  <si>
    <t>4.565</t>
  </si>
  <si>
    <t>14.965</t>
  </si>
  <si>
    <t>4.883</t>
  </si>
  <si>
    <t>7.3</t>
  </si>
  <si>
    <t>14.975</t>
  </si>
  <si>
    <t>4.917</t>
  </si>
  <si>
    <t>14.725</t>
  </si>
  <si>
    <t>4.674</t>
  </si>
  <si>
    <t>4.78</t>
  </si>
  <si>
    <t>14.925</t>
  </si>
  <si>
    <t>4.75</t>
  </si>
  <si>
    <t>4.87</t>
  </si>
  <si>
    <t>14.75</t>
  </si>
  <si>
    <t>4.23</t>
  </si>
  <si>
    <t>14.786</t>
  </si>
  <si>
    <t>4.286</t>
  </si>
  <si>
    <t>6.8</t>
  </si>
  <si>
    <t>14.609</t>
  </si>
  <si>
    <t>3.696</t>
  </si>
  <si>
    <t>14.86</t>
  </si>
  <si>
    <t>4.29</t>
  </si>
  <si>
    <t>14.333</t>
  </si>
  <si>
    <t>2.778</t>
  </si>
  <si>
    <t>14.346</t>
  </si>
  <si>
    <t>2.821</t>
  </si>
  <si>
    <t>13.625</t>
  </si>
  <si>
    <t>1.917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</si>
</sst>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1"/>
      <name val="黑体"/>
      <family val="3"/>
    </font>
    <font>
      <sz val="10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20"/>
      <color theme="1"/>
      <name val="方正小标宋简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7" fillId="0" borderId="0" xfId="0" applyFont="1" applyFill="1" applyAlignment="1">
      <alignment horizontal="center" vertical="top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48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textRotation="255" wrapText="1"/>
    </xf>
    <xf numFmtId="0" fontId="48" fillId="0" borderId="9" xfId="0" applyFont="1" applyFill="1" applyBorder="1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SheetLayoutView="100" workbookViewId="0" topLeftCell="A1">
      <selection activeCell="Q6" sqref="Q6"/>
    </sheetView>
  </sheetViews>
  <sheetFormatPr defaultColWidth="10.28125" defaultRowHeight="12.75"/>
  <cols>
    <col min="1" max="1" width="5.28125" style="4" customWidth="1"/>
    <col min="2" max="2" width="31.8515625" style="5" customWidth="1"/>
    <col min="3" max="6" width="8.140625" style="6" customWidth="1"/>
    <col min="7" max="10" width="8.140625" style="7" customWidth="1"/>
    <col min="11" max="14" width="8.140625" style="6" customWidth="1"/>
    <col min="15" max="16384" width="10.28125" style="5" customWidth="1"/>
  </cols>
  <sheetData>
    <row r="1" spans="1:14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8"/>
    </row>
    <row r="2" spans="1:14" ht="69" customHeight="1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0" t="s">
        <v>12</v>
      </c>
      <c r="M2" s="10" t="s">
        <v>13</v>
      </c>
      <c r="N2" s="10" t="s">
        <v>14</v>
      </c>
    </row>
    <row r="3" spans="1:14" ht="21" customHeight="1">
      <c r="A3" s="12" t="s">
        <v>15</v>
      </c>
      <c r="B3" s="13" t="s">
        <v>16</v>
      </c>
      <c r="C3" s="14">
        <f>VLOOKUP(B3,Sheet1!A:M,2,FALSE)</f>
        <v>27.25</v>
      </c>
      <c r="D3" s="14" t="str">
        <f>VLOOKUP(B3,Sheet1!A:M,3,FALSE)</f>
        <v>20</v>
      </c>
      <c r="E3" s="14" t="str">
        <f>VLOOKUP(B3,Sheet1!A:M,4,FALSE)</f>
        <v>14.932</v>
      </c>
      <c r="F3" s="14" t="str">
        <f>VLOOKUP(B3,Sheet1!A:M,5,FALSE)</f>
        <v>7</v>
      </c>
      <c r="G3" s="14" t="str">
        <f>VLOOKUP(B3,Sheet1!A:M,6,FALSE)</f>
        <v>5</v>
      </c>
      <c r="H3" s="14" t="str">
        <f>VLOOKUP(B3,Sheet1!A:M,7,FALSE)</f>
        <v>4.773</v>
      </c>
      <c r="I3" s="14" t="str">
        <f>VLOOKUP(B3,Sheet1!A:M,8,FALSE)</f>
        <v>5</v>
      </c>
      <c r="J3" s="14" t="str">
        <f>VLOOKUP(B3,Sheet1!A:M,9,FALSE)</f>
        <v>5</v>
      </c>
      <c r="K3" s="14" t="str">
        <f>VLOOKUP(B3,Sheet1!A:M,10,FALSE)</f>
        <v>8</v>
      </c>
      <c r="L3" s="14">
        <f>VLOOKUP(B3,Sheet1!A:M,11,FALSE)</f>
        <v>96.96</v>
      </c>
      <c r="M3" s="14">
        <f>VLOOKUP(B3,Sheet1!A:M,12,FALSE)</f>
        <v>1</v>
      </c>
      <c r="N3" s="14" t="str">
        <f>VLOOKUP(B3,Sheet1!A:M,13,FALSE)</f>
        <v>好</v>
      </c>
    </row>
    <row r="4" spans="1:14" ht="21" customHeight="1">
      <c r="A4" s="15"/>
      <c r="B4" s="13" t="s">
        <v>17</v>
      </c>
      <c r="C4" s="14">
        <f>VLOOKUP(B4,Sheet1!A:M,2,FALSE)</f>
        <v>26.66</v>
      </c>
      <c r="D4" s="14" t="str">
        <f>VLOOKUP(B4,Sheet1!A:M,3,FALSE)</f>
        <v>20</v>
      </c>
      <c r="E4" s="14" t="str">
        <f>VLOOKUP(B4,Sheet1!A:M,4,FALSE)</f>
        <v>14.986</v>
      </c>
      <c r="F4" s="14" t="str">
        <f>VLOOKUP(B4,Sheet1!A:M,5,FALSE)</f>
        <v>7</v>
      </c>
      <c r="G4" s="14" t="str">
        <f>VLOOKUP(B4,Sheet1!A:M,6,FALSE)</f>
        <v>5</v>
      </c>
      <c r="H4" s="14" t="str">
        <f>VLOOKUP(B4,Sheet1!A:M,7,FALSE)</f>
        <v>4.954</v>
      </c>
      <c r="I4" s="14" t="str">
        <f>VLOOKUP(B4,Sheet1!A:M,8,FALSE)</f>
        <v>5</v>
      </c>
      <c r="J4" s="14" t="str">
        <f>VLOOKUP(B4,Sheet1!A:M,9,FALSE)</f>
        <v>4.83</v>
      </c>
      <c r="K4" s="14" t="str">
        <f>VLOOKUP(B4,Sheet1!A:M,10,FALSE)</f>
        <v>8.1</v>
      </c>
      <c r="L4" s="14">
        <f>VLOOKUP(B4,Sheet1!A:M,11,FALSE)</f>
        <v>96.53</v>
      </c>
      <c r="M4" s="14">
        <f>VLOOKUP(B4,Sheet1!A:M,12,FALSE)</f>
        <v>2</v>
      </c>
      <c r="N4" s="14" t="str">
        <f>VLOOKUP(B4,Sheet1!A:M,13,FALSE)</f>
        <v>好</v>
      </c>
    </row>
    <row r="5" spans="1:14" ht="21" customHeight="1">
      <c r="A5" s="15"/>
      <c r="B5" s="13" t="s">
        <v>18</v>
      </c>
      <c r="C5" s="14">
        <f>VLOOKUP(B5,Sheet1!A:M,2,FALSE)</f>
        <v>26.3</v>
      </c>
      <c r="D5" s="14" t="str">
        <f>VLOOKUP(B5,Sheet1!A:M,3,FALSE)</f>
        <v>20</v>
      </c>
      <c r="E5" s="14" t="str">
        <f>VLOOKUP(B5,Sheet1!A:M,4,FALSE)</f>
        <v>15</v>
      </c>
      <c r="F5" s="14" t="str">
        <f>VLOOKUP(B5,Sheet1!A:M,5,FALSE)</f>
        <v>7</v>
      </c>
      <c r="G5" s="14" t="str">
        <f>VLOOKUP(B5,Sheet1!A:M,6,FALSE)</f>
        <v>5</v>
      </c>
      <c r="H5" s="14" t="str">
        <f>VLOOKUP(B5,Sheet1!A:M,7,FALSE)</f>
        <v>5</v>
      </c>
      <c r="I5" s="14" t="str">
        <f>VLOOKUP(B5,Sheet1!A:M,8,FALSE)</f>
        <v>5</v>
      </c>
      <c r="J5" s="14" t="str">
        <f>VLOOKUP(B5,Sheet1!A:M,9,FALSE)</f>
        <v>5</v>
      </c>
      <c r="K5" s="14" t="str">
        <f>VLOOKUP(B5,Sheet1!A:M,10,FALSE)</f>
        <v>8.1</v>
      </c>
      <c r="L5" s="14">
        <f>VLOOKUP(B5,Sheet1!A:M,11,FALSE)</f>
        <v>96.4</v>
      </c>
      <c r="M5" s="14">
        <f>VLOOKUP(B5,Sheet1!A:M,12,FALSE)</f>
        <v>3</v>
      </c>
      <c r="N5" s="14" t="str">
        <f>VLOOKUP(B5,Sheet1!A:M,13,FALSE)</f>
        <v>好</v>
      </c>
    </row>
    <row r="6" spans="1:14" ht="21" customHeight="1">
      <c r="A6" s="15"/>
      <c r="B6" s="13" t="s">
        <v>19</v>
      </c>
      <c r="C6" s="14">
        <f>VLOOKUP(B6,Sheet1!A:M,2,FALSE)</f>
        <v>27.52</v>
      </c>
      <c r="D6" s="14" t="str">
        <f>VLOOKUP(B6,Sheet1!A:M,3,FALSE)</f>
        <v>20</v>
      </c>
      <c r="E6" s="14" t="str">
        <f>VLOOKUP(B6,Sheet1!A:M,4,FALSE)</f>
        <v>14.941</v>
      </c>
      <c r="F6" s="14" t="str">
        <f>VLOOKUP(B6,Sheet1!A:M,5,FALSE)</f>
        <v>7</v>
      </c>
      <c r="G6" s="14" t="str">
        <f>VLOOKUP(B6,Sheet1!A:M,6,FALSE)</f>
        <v>5</v>
      </c>
      <c r="H6" s="14" t="str">
        <f>VLOOKUP(B6,Sheet1!A:M,7,FALSE)</f>
        <v>4.805</v>
      </c>
      <c r="I6" s="14" t="str">
        <f>VLOOKUP(B6,Sheet1!A:M,8,FALSE)</f>
        <v>5</v>
      </c>
      <c r="J6" s="14" t="str">
        <f>VLOOKUP(B6,Sheet1!A:M,9,FALSE)</f>
        <v>5</v>
      </c>
      <c r="K6" s="14" t="str">
        <f>VLOOKUP(B6,Sheet1!A:M,10,FALSE)</f>
        <v>7.1</v>
      </c>
      <c r="L6" s="14">
        <f>VLOOKUP(B6,Sheet1!A:M,11,FALSE)</f>
        <v>96.37</v>
      </c>
      <c r="M6" s="14">
        <f>VLOOKUP(B6,Sheet1!A:M,12,FALSE)</f>
        <v>4</v>
      </c>
      <c r="N6" s="14" t="str">
        <f>VLOOKUP(B6,Sheet1!A:M,13,FALSE)</f>
        <v>好</v>
      </c>
    </row>
    <row r="7" spans="1:14" ht="21" customHeight="1">
      <c r="A7" s="15"/>
      <c r="B7" s="13" t="s">
        <v>20</v>
      </c>
      <c r="C7" s="14">
        <f>VLOOKUP(B7,Sheet1!A:M,2,FALSE)</f>
        <v>26.59</v>
      </c>
      <c r="D7" s="14" t="str">
        <f>VLOOKUP(B7,Sheet1!A:M,3,FALSE)</f>
        <v>20</v>
      </c>
      <c r="E7" s="14" t="str">
        <f>VLOOKUP(B7,Sheet1!A:M,4,FALSE)</f>
        <v>15</v>
      </c>
      <c r="F7" s="14" t="str">
        <f>VLOOKUP(B7,Sheet1!A:M,5,FALSE)</f>
        <v>7</v>
      </c>
      <c r="G7" s="14" t="str">
        <f>VLOOKUP(B7,Sheet1!A:M,6,FALSE)</f>
        <v>5</v>
      </c>
      <c r="H7" s="14" t="str">
        <f>VLOOKUP(B7,Sheet1!A:M,7,FALSE)</f>
        <v>5</v>
      </c>
      <c r="I7" s="14" t="str">
        <f>VLOOKUP(B7,Sheet1!A:M,8,FALSE)</f>
        <v>5</v>
      </c>
      <c r="J7" s="14" t="str">
        <f>VLOOKUP(B7,Sheet1!A:M,9,FALSE)</f>
        <v>4.76</v>
      </c>
      <c r="K7" s="14" t="str">
        <f>VLOOKUP(B7,Sheet1!A:M,10,FALSE)</f>
        <v>8</v>
      </c>
      <c r="L7" s="14">
        <f>VLOOKUP(B7,Sheet1!A:M,11,FALSE)</f>
        <v>96.35</v>
      </c>
      <c r="M7" s="14">
        <f>VLOOKUP(B7,Sheet1!A:M,12,FALSE)</f>
        <v>5</v>
      </c>
      <c r="N7" s="14" t="str">
        <f>VLOOKUP(B7,Sheet1!A:M,13,FALSE)</f>
        <v>一般</v>
      </c>
    </row>
    <row r="8" spans="1:14" ht="21" customHeight="1">
      <c r="A8" s="15"/>
      <c r="B8" s="13" t="s">
        <v>21</v>
      </c>
      <c r="C8" s="14">
        <f>VLOOKUP(B8,Sheet1!A:M,2,FALSE)</f>
        <v>26.28</v>
      </c>
      <c r="D8" s="14" t="str">
        <f>VLOOKUP(B8,Sheet1!A:M,3,FALSE)</f>
        <v>20</v>
      </c>
      <c r="E8" s="14" t="str">
        <f>VLOOKUP(B8,Sheet1!A:M,4,FALSE)</f>
        <v>14.87</v>
      </c>
      <c r="F8" s="14" t="str">
        <f>VLOOKUP(B8,Sheet1!A:M,5,FALSE)</f>
        <v>7</v>
      </c>
      <c r="G8" s="14" t="str">
        <f>VLOOKUP(B8,Sheet1!A:M,6,FALSE)</f>
        <v>5</v>
      </c>
      <c r="H8" s="14" t="str">
        <f>VLOOKUP(B8,Sheet1!A:M,7,FALSE)</f>
        <v>4.565</v>
      </c>
      <c r="I8" s="14" t="str">
        <f>VLOOKUP(B8,Sheet1!A:M,8,FALSE)</f>
        <v>5</v>
      </c>
      <c r="J8" s="14" t="str">
        <f>VLOOKUP(B8,Sheet1!A:M,9,FALSE)</f>
        <v>4.83</v>
      </c>
      <c r="K8" s="14" t="str">
        <f>VLOOKUP(B8,Sheet1!A:M,10,FALSE)</f>
        <v>8</v>
      </c>
      <c r="L8" s="14">
        <f>VLOOKUP(B8,Sheet1!A:M,11,FALSE)</f>
        <v>95.55</v>
      </c>
      <c r="M8" s="14">
        <f>VLOOKUP(B8,Sheet1!A:M,12,FALSE)</f>
        <v>6</v>
      </c>
      <c r="N8" s="14" t="str">
        <f>VLOOKUP(B8,Sheet1!A:M,13,FALSE)</f>
        <v>一般</v>
      </c>
    </row>
    <row r="9" spans="1:14" ht="21" customHeight="1">
      <c r="A9" s="15"/>
      <c r="B9" s="13" t="s">
        <v>22</v>
      </c>
      <c r="C9" s="14">
        <f>VLOOKUP(B9,Sheet1!A:M,2,FALSE)</f>
        <v>26.26</v>
      </c>
      <c r="D9" s="14" t="str">
        <f>VLOOKUP(B9,Sheet1!A:M,3,FALSE)</f>
        <v>20</v>
      </c>
      <c r="E9" s="14" t="str">
        <f>VLOOKUP(B9,Sheet1!A:M,4,FALSE)</f>
        <v>14.965</v>
      </c>
      <c r="F9" s="14" t="str">
        <f>VLOOKUP(B9,Sheet1!A:M,5,FALSE)</f>
        <v>7</v>
      </c>
      <c r="G9" s="14" t="str">
        <f>VLOOKUP(B9,Sheet1!A:M,6,FALSE)</f>
        <v>5</v>
      </c>
      <c r="H9" s="14" t="str">
        <f>VLOOKUP(B9,Sheet1!A:M,7,FALSE)</f>
        <v>4.883</v>
      </c>
      <c r="I9" s="14" t="str">
        <f>VLOOKUP(B9,Sheet1!A:M,8,FALSE)</f>
        <v>5</v>
      </c>
      <c r="J9" s="14" t="str">
        <f>VLOOKUP(B9,Sheet1!A:M,9,FALSE)</f>
        <v>5</v>
      </c>
      <c r="K9" s="14" t="str">
        <f>VLOOKUP(B9,Sheet1!A:M,10,FALSE)</f>
        <v>7.3</v>
      </c>
      <c r="L9" s="14">
        <f>VLOOKUP(B9,Sheet1!A:M,11,FALSE)</f>
        <v>95.41</v>
      </c>
      <c r="M9" s="14">
        <f>VLOOKUP(B9,Sheet1!A:M,12,FALSE)</f>
        <v>7</v>
      </c>
      <c r="N9" s="14" t="str">
        <f>VLOOKUP(B9,Sheet1!A:M,13,FALSE)</f>
        <v>一般</v>
      </c>
    </row>
    <row r="10" spans="1:14" ht="21" customHeight="1">
      <c r="A10" s="15"/>
      <c r="B10" s="13" t="s">
        <v>23</v>
      </c>
      <c r="C10" s="14">
        <f>VLOOKUP(B10,Sheet1!A:M,2,FALSE)</f>
        <v>25.93</v>
      </c>
      <c r="D10" s="14" t="str">
        <f>VLOOKUP(B10,Sheet1!A:M,3,FALSE)</f>
        <v>20</v>
      </c>
      <c r="E10" s="14" t="str">
        <f>VLOOKUP(B10,Sheet1!A:M,4,FALSE)</f>
        <v>14.975</v>
      </c>
      <c r="F10" s="14" t="str">
        <f>VLOOKUP(B10,Sheet1!A:M,5,FALSE)</f>
        <v>7</v>
      </c>
      <c r="G10" s="14" t="str">
        <f>VLOOKUP(B10,Sheet1!A:M,6,FALSE)</f>
        <v>5</v>
      </c>
      <c r="H10" s="14" t="str">
        <f>VLOOKUP(B10,Sheet1!A:M,7,FALSE)</f>
        <v>4.917</v>
      </c>
      <c r="I10" s="14" t="str">
        <f>VLOOKUP(B10,Sheet1!A:M,8,FALSE)</f>
        <v>5</v>
      </c>
      <c r="J10" s="14" t="str">
        <f>VLOOKUP(B10,Sheet1!A:M,9,FALSE)</f>
        <v>5</v>
      </c>
      <c r="K10" s="14" t="str">
        <f>VLOOKUP(B10,Sheet1!A:M,10,FALSE)</f>
        <v>7.1</v>
      </c>
      <c r="L10" s="14">
        <f>VLOOKUP(B10,Sheet1!A:M,11,FALSE)</f>
        <v>94.92</v>
      </c>
      <c r="M10" s="14">
        <f>VLOOKUP(B10,Sheet1!A:M,12,FALSE)</f>
        <v>8</v>
      </c>
      <c r="N10" s="14" t="str">
        <f>VLOOKUP(B10,Sheet1!A:M,13,FALSE)</f>
        <v>一般</v>
      </c>
    </row>
    <row r="11" spans="1:14" ht="21" customHeight="1">
      <c r="A11" s="15"/>
      <c r="B11" s="13" t="s">
        <v>24</v>
      </c>
      <c r="C11" s="14">
        <f>VLOOKUP(B11,Sheet1!A:M,2,FALSE)</f>
        <v>25.8</v>
      </c>
      <c r="D11" s="14" t="str">
        <f>VLOOKUP(B11,Sheet1!A:M,3,FALSE)</f>
        <v>20</v>
      </c>
      <c r="E11" s="14" t="str">
        <f>VLOOKUP(B11,Sheet1!A:M,4,FALSE)</f>
        <v>15</v>
      </c>
      <c r="F11" s="14" t="str">
        <f>VLOOKUP(B11,Sheet1!A:M,5,FALSE)</f>
        <v>7</v>
      </c>
      <c r="G11" s="14" t="str">
        <f>VLOOKUP(B11,Sheet1!A:M,6,FALSE)</f>
        <v>5</v>
      </c>
      <c r="H11" s="14" t="str">
        <f>VLOOKUP(B11,Sheet1!A:M,7,FALSE)</f>
        <v>5</v>
      </c>
      <c r="I11" s="14" t="str">
        <f>VLOOKUP(B11,Sheet1!A:M,8,FALSE)</f>
        <v>5</v>
      </c>
      <c r="J11" s="14" t="str">
        <f>VLOOKUP(B11,Sheet1!A:M,9,FALSE)</f>
        <v>5</v>
      </c>
      <c r="K11" s="14" t="str">
        <f>VLOOKUP(B11,Sheet1!A:M,10,FALSE)</f>
        <v>7</v>
      </c>
      <c r="L11" s="14">
        <f>VLOOKUP(B11,Sheet1!A:M,11,FALSE)</f>
        <v>94.8</v>
      </c>
      <c r="M11" s="14">
        <f>VLOOKUP(B11,Sheet1!A:M,12,FALSE)</f>
        <v>9</v>
      </c>
      <c r="N11" s="14" t="str">
        <f>VLOOKUP(B11,Sheet1!A:M,13,FALSE)</f>
        <v>一般</v>
      </c>
    </row>
    <row r="12" spans="1:14" ht="21" customHeight="1">
      <c r="A12" s="15"/>
      <c r="B12" s="13" t="s">
        <v>25</v>
      </c>
      <c r="C12" s="14">
        <f>VLOOKUP(B12,Sheet1!A:M,2,FALSE)</f>
        <v>26.32</v>
      </c>
      <c r="D12" s="14" t="str">
        <f>VLOOKUP(B12,Sheet1!A:M,3,FALSE)</f>
        <v>20</v>
      </c>
      <c r="E12" s="14" t="str">
        <f>VLOOKUP(B12,Sheet1!A:M,4,FALSE)</f>
        <v>14.725</v>
      </c>
      <c r="F12" s="14" t="str">
        <f>VLOOKUP(B12,Sheet1!A:M,5,FALSE)</f>
        <v>7</v>
      </c>
      <c r="G12" s="14" t="str">
        <f>VLOOKUP(B12,Sheet1!A:M,6,FALSE)</f>
        <v>5</v>
      </c>
      <c r="H12" s="14" t="str">
        <f>VLOOKUP(B12,Sheet1!A:M,7,FALSE)</f>
        <v>4.674</v>
      </c>
      <c r="I12" s="14" t="str">
        <f>VLOOKUP(B12,Sheet1!A:M,8,FALSE)</f>
        <v>5</v>
      </c>
      <c r="J12" s="14" t="str">
        <f>VLOOKUP(B12,Sheet1!A:M,9,FALSE)</f>
        <v>4.78</v>
      </c>
      <c r="K12" s="14" t="str">
        <f>VLOOKUP(B12,Sheet1!A:M,10,FALSE)</f>
        <v>7</v>
      </c>
      <c r="L12" s="14">
        <f>VLOOKUP(B12,Sheet1!A:M,11,FALSE)</f>
        <v>94.5</v>
      </c>
      <c r="M12" s="14">
        <f>VLOOKUP(B12,Sheet1!A:M,12,FALSE)</f>
        <v>10</v>
      </c>
      <c r="N12" s="14" t="str">
        <f>VLOOKUP(B12,Sheet1!A:M,13,FALSE)</f>
        <v>一般</v>
      </c>
    </row>
    <row r="13" spans="1:14" ht="21" customHeight="1">
      <c r="A13" s="15"/>
      <c r="B13" s="13" t="s">
        <v>26</v>
      </c>
      <c r="C13" s="14">
        <f>VLOOKUP(B13,Sheet1!A:M,2,FALSE)</f>
        <v>25.83</v>
      </c>
      <c r="D13" s="14" t="str">
        <f>VLOOKUP(B13,Sheet1!A:M,3,FALSE)</f>
        <v>20</v>
      </c>
      <c r="E13" s="14" t="str">
        <f>VLOOKUP(B13,Sheet1!A:M,4,FALSE)</f>
        <v>14.925</v>
      </c>
      <c r="F13" s="14" t="str">
        <f>VLOOKUP(B13,Sheet1!A:M,5,FALSE)</f>
        <v>7</v>
      </c>
      <c r="G13" s="14" t="str">
        <f>VLOOKUP(B13,Sheet1!A:M,6,FALSE)</f>
        <v>5</v>
      </c>
      <c r="H13" s="14" t="str">
        <f>VLOOKUP(B13,Sheet1!A:M,7,FALSE)</f>
        <v>4.75</v>
      </c>
      <c r="I13" s="14" t="str">
        <f>VLOOKUP(B13,Sheet1!A:M,8,FALSE)</f>
        <v>5</v>
      </c>
      <c r="J13" s="14" t="str">
        <f>VLOOKUP(B13,Sheet1!A:M,9,FALSE)</f>
        <v>4.87</v>
      </c>
      <c r="K13" s="14" t="str">
        <f>VLOOKUP(B13,Sheet1!A:M,10,FALSE)</f>
        <v>7</v>
      </c>
      <c r="L13" s="14">
        <f>VLOOKUP(B13,Sheet1!A:M,11,FALSE)</f>
        <v>94.38</v>
      </c>
      <c r="M13" s="14">
        <f>VLOOKUP(B13,Sheet1!A:M,12,FALSE)</f>
        <v>11</v>
      </c>
      <c r="N13" s="14" t="str">
        <f>VLOOKUP(B13,Sheet1!A:M,13,FALSE)</f>
        <v>一般</v>
      </c>
    </row>
    <row r="14" spans="1:14" ht="21" customHeight="1">
      <c r="A14" s="15"/>
      <c r="B14" s="16" t="s">
        <v>27</v>
      </c>
      <c r="C14" s="17">
        <f>VLOOKUP(B14,Sheet1!A:M,2,FALSE)</f>
        <v>26.28</v>
      </c>
      <c r="D14" s="17" t="str">
        <f>VLOOKUP(B14,Sheet1!A:M,3,FALSE)</f>
        <v>20</v>
      </c>
      <c r="E14" s="17" t="str">
        <f>VLOOKUP(B14,Sheet1!A:M,4,FALSE)</f>
        <v>14.75</v>
      </c>
      <c r="F14" s="17" t="str">
        <f>VLOOKUP(B14,Sheet1!A:M,5,FALSE)</f>
        <v>7</v>
      </c>
      <c r="G14" s="17" t="str">
        <f>VLOOKUP(B14,Sheet1!A:M,6,FALSE)</f>
        <v>5</v>
      </c>
      <c r="H14" s="17" t="str">
        <f>VLOOKUP(B14,Sheet1!A:M,7,FALSE)</f>
        <v>4.23</v>
      </c>
      <c r="I14" s="17" t="str">
        <f>VLOOKUP(B14,Sheet1!A:M,8,FALSE)</f>
        <v>5</v>
      </c>
      <c r="J14" s="17" t="str">
        <f>VLOOKUP(B14,Sheet1!A:M,9,FALSE)</f>
        <v>5</v>
      </c>
      <c r="K14" s="17" t="str">
        <f>VLOOKUP(B14,Sheet1!A:M,10,FALSE)</f>
        <v>7</v>
      </c>
      <c r="L14" s="17">
        <f>VLOOKUP(B14,Sheet1!A:M,11,FALSE)</f>
        <v>94.26</v>
      </c>
      <c r="M14" s="17">
        <f>VLOOKUP(B14,Sheet1!A:M,12,FALSE)</f>
        <v>12</v>
      </c>
      <c r="N14" s="17" t="str">
        <f>VLOOKUP(B14,Sheet1!A:M,13,FALSE)</f>
        <v>一般</v>
      </c>
    </row>
    <row r="15" spans="1:14" ht="21" customHeight="1">
      <c r="A15" s="15"/>
      <c r="B15" s="16" t="s">
        <v>28</v>
      </c>
      <c r="C15" s="17">
        <f>VLOOKUP(B15,Sheet1!A:M,2,FALSE)</f>
        <v>25.73</v>
      </c>
      <c r="D15" s="17" t="str">
        <f>VLOOKUP(B15,Sheet1!A:M,3,FALSE)</f>
        <v>20</v>
      </c>
      <c r="E15" s="17" t="str">
        <f>VLOOKUP(B15,Sheet1!A:M,4,FALSE)</f>
        <v>14.786</v>
      </c>
      <c r="F15" s="17" t="str">
        <f>VLOOKUP(B15,Sheet1!A:M,5,FALSE)</f>
        <v>7</v>
      </c>
      <c r="G15" s="17" t="str">
        <f>VLOOKUP(B15,Sheet1!A:M,6,FALSE)</f>
        <v>5</v>
      </c>
      <c r="H15" s="17" t="str">
        <f>VLOOKUP(B15,Sheet1!A:M,7,FALSE)</f>
        <v>4.286</v>
      </c>
      <c r="I15" s="17" t="str">
        <f>VLOOKUP(B15,Sheet1!A:M,8,FALSE)</f>
        <v>5</v>
      </c>
      <c r="J15" s="17" t="str">
        <f>VLOOKUP(B15,Sheet1!A:M,9,FALSE)</f>
        <v>5</v>
      </c>
      <c r="K15" s="17" t="str">
        <f>VLOOKUP(B15,Sheet1!A:M,10,FALSE)</f>
        <v>6.8</v>
      </c>
      <c r="L15" s="17">
        <f>VLOOKUP(B15,Sheet1!A:M,11,FALSE)</f>
        <v>93.6</v>
      </c>
      <c r="M15" s="17">
        <f>VLOOKUP(B15,Sheet1!A:M,12,FALSE)</f>
        <v>13</v>
      </c>
      <c r="N15" s="17" t="str">
        <f>VLOOKUP(B15,Sheet1!A:M,13,FALSE)</f>
        <v>一般</v>
      </c>
    </row>
    <row r="16" spans="1:14" ht="21" customHeight="1">
      <c r="A16" s="15"/>
      <c r="B16" s="13" t="s">
        <v>29</v>
      </c>
      <c r="C16" s="14">
        <f>VLOOKUP(B16,Sheet1!A:M,2,FALSE)</f>
        <v>26.18</v>
      </c>
      <c r="D16" s="14" t="str">
        <f>VLOOKUP(B16,Sheet1!A:M,3,FALSE)</f>
        <v>20</v>
      </c>
      <c r="E16" s="14" t="str">
        <f>VLOOKUP(B16,Sheet1!A:M,4,FALSE)</f>
        <v>14.609</v>
      </c>
      <c r="F16" s="14" t="str">
        <f>VLOOKUP(B16,Sheet1!A:M,5,FALSE)</f>
        <v>7</v>
      </c>
      <c r="G16" s="14" t="str">
        <f>VLOOKUP(B16,Sheet1!A:M,6,FALSE)</f>
        <v>5</v>
      </c>
      <c r="H16" s="14" t="str">
        <f>VLOOKUP(B16,Sheet1!A:M,7,FALSE)</f>
        <v>3.696</v>
      </c>
      <c r="I16" s="14" t="str">
        <f>VLOOKUP(B16,Sheet1!A:M,8,FALSE)</f>
        <v>5</v>
      </c>
      <c r="J16" s="14" t="str">
        <f>VLOOKUP(B16,Sheet1!A:M,9,FALSE)</f>
        <v>5</v>
      </c>
      <c r="K16" s="14" t="str">
        <f>VLOOKUP(B16,Sheet1!A:M,10,FALSE)</f>
        <v>7</v>
      </c>
      <c r="L16" s="14">
        <f>VLOOKUP(B16,Sheet1!A:M,11,FALSE)</f>
        <v>93.49</v>
      </c>
      <c r="M16" s="14">
        <f>VLOOKUP(B16,Sheet1!A:M,12,FALSE)</f>
        <v>14</v>
      </c>
      <c r="N16" s="14" t="str">
        <f>VLOOKUP(B16,Sheet1!A:M,13,FALSE)</f>
        <v>一般</v>
      </c>
    </row>
    <row r="17" spans="1:14" ht="21" customHeight="1">
      <c r="A17" s="15"/>
      <c r="B17" s="13" t="s">
        <v>30</v>
      </c>
      <c r="C17" s="14">
        <f>VLOOKUP(B17,Sheet1!A:M,2,FALSE)</f>
        <v>25.42</v>
      </c>
      <c r="D17" s="14" t="str">
        <f>VLOOKUP(B17,Sheet1!A:M,3,FALSE)</f>
        <v>20</v>
      </c>
      <c r="E17" s="14" t="str">
        <f>VLOOKUP(B17,Sheet1!A:M,4,FALSE)</f>
        <v>14.86</v>
      </c>
      <c r="F17" s="14" t="str">
        <f>VLOOKUP(B17,Sheet1!A:M,5,FALSE)</f>
        <v>7</v>
      </c>
      <c r="G17" s="14" t="str">
        <f>VLOOKUP(B17,Sheet1!A:M,6,FALSE)</f>
        <v>5</v>
      </c>
      <c r="H17" s="14" t="str">
        <f>VLOOKUP(B17,Sheet1!A:M,7,FALSE)</f>
        <v>4.29</v>
      </c>
      <c r="I17" s="14" t="str">
        <f>VLOOKUP(B17,Sheet1!A:M,8,FALSE)</f>
        <v>5</v>
      </c>
      <c r="J17" s="14" t="str">
        <f>VLOOKUP(B17,Sheet1!A:M,9,FALSE)</f>
        <v>5</v>
      </c>
      <c r="K17" s="14" t="str">
        <f>VLOOKUP(B17,Sheet1!A:M,10,FALSE)</f>
        <v>6.8</v>
      </c>
      <c r="L17" s="14">
        <f>VLOOKUP(B17,Sheet1!A:M,11,FALSE)</f>
        <v>93.37</v>
      </c>
      <c r="M17" s="14">
        <f>VLOOKUP(B17,Sheet1!A:M,12,FALSE)</f>
        <v>15</v>
      </c>
      <c r="N17" s="14" t="str">
        <f>VLOOKUP(B17,Sheet1!A:M,13,FALSE)</f>
        <v>一般</v>
      </c>
    </row>
    <row r="18" spans="1:14" ht="21" customHeight="1">
      <c r="A18" s="15"/>
      <c r="B18" s="13" t="s">
        <v>31</v>
      </c>
      <c r="C18" s="14">
        <f>VLOOKUP(B18,Sheet1!A:M,2,FALSE)</f>
        <v>26.31</v>
      </c>
      <c r="D18" s="14" t="str">
        <f>VLOOKUP(B18,Sheet1!A:M,3,FALSE)</f>
        <v>20</v>
      </c>
      <c r="E18" s="14" t="str">
        <f>VLOOKUP(B18,Sheet1!A:M,4,FALSE)</f>
        <v>14.333</v>
      </c>
      <c r="F18" s="14" t="str">
        <f>VLOOKUP(B18,Sheet1!A:M,5,FALSE)</f>
        <v>7</v>
      </c>
      <c r="G18" s="14" t="str">
        <f>VLOOKUP(B18,Sheet1!A:M,6,FALSE)</f>
        <v>5</v>
      </c>
      <c r="H18" s="14" t="str">
        <f>VLOOKUP(B18,Sheet1!A:M,7,FALSE)</f>
        <v>2.778</v>
      </c>
      <c r="I18" s="14" t="str">
        <f>VLOOKUP(B18,Sheet1!A:M,8,FALSE)</f>
        <v>5</v>
      </c>
      <c r="J18" s="14" t="str">
        <f>VLOOKUP(B18,Sheet1!A:M,9,FALSE)</f>
        <v>5</v>
      </c>
      <c r="K18" s="14" t="str">
        <f>VLOOKUP(B18,Sheet1!A:M,10,FALSE)</f>
        <v>6.8</v>
      </c>
      <c r="L18" s="14">
        <f>VLOOKUP(B18,Sheet1!A:M,11,FALSE)</f>
        <v>92.22</v>
      </c>
      <c r="M18" s="14">
        <f>VLOOKUP(B18,Sheet1!A:M,12,FALSE)</f>
        <v>16</v>
      </c>
      <c r="N18" s="14" t="str">
        <f>VLOOKUP(B18,Sheet1!A:M,13,FALSE)</f>
        <v>一般</v>
      </c>
    </row>
    <row r="19" spans="1:14" ht="21" customHeight="1">
      <c r="A19" s="15"/>
      <c r="B19" s="13" t="s">
        <v>32</v>
      </c>
      <c r="C19" s="14">
        <f>VLOOKUP(B19,Sheet1!A:M,2,FALSE)</f>
        <v>26.21</v>
      </c>
      <c r="D19" s="14" t="str">
        <f>VLOOKUP(B19,Sheet1!A:M,3,FALSE)</f>
        <v>20</v>
      </c>
      <c r="E19" s="14" t="str">
        <f>VLOOKUP(B19,Sheet1!A:M,4,FALSE)</f>
        <v>14.346</v>
      </c>
      <c r="F19" s="14" t="str">
        <f>VLOOKUP(B19,Sheet1!A:M,5,FALSE)</f>
        <v>7</v>
      </c>
      <c r="G19" s="14" t="str">
        <f>VLOOKUP(B19,Sheet1!A:M,6,FALSE)</f>
        <v>5</v>
      </c>
      <c r="H19" s="14" t="str">
        <f>VLOOKUP(B19,Sheet1!A:M,7,FALSE)</f>
        <v>2.821</v>
      </c>
      <c r="I19" s="14" t="str">
        <f>VLOOKUP(B19,Sheet1!A:M,8,FALSE)</f>
        <v>5</v>
      </c>
      <c r="J19" s="14" t="str">
        <f>VLOOKUP(B19,Sheet1!A:M,9,FALSE)</f>
        <v>4.87</v>
      </c>
      <c r="K19" s="14" t="str">
        <f>VLOOKUP(B19,Sheet1!A:M,10,FALSE)</f>
        <v>6.8</v>
      </c>
      <c r="L19" s="14">
        <f>VLOOKUP(B19,Sheet1!A:M,11,FALSE)</f>
        <v>92.05</v>
      </c>
      <c r="M19" s="14">
        <f>VLOOKUP(B19,Sheet1!A:M,12,FALSE)</f>
        <v>17</v>
      </c>
      <c r="N19" s="14" t="str">
        <f>VLOOKUP(B19,Sheet1!A:M,13,FALSE)</f>
        <v>差</v>
      </c>
    </row>
    <row r="20" spans="1:14" ht="21" customHeight="1">
      <c r="A20" s="15"/>
      <c r="B20" s="13" t="s">
        <v>33</v>
      </c>
      <c r="C20" s="14">
        <f>VLOOKUP(B20,Sheet1!A:M,2,FALSE)</f>
        <v>25.86</v>
      </c>
      <c r="D20" s="14" t="str">
        <f>VLOOKUP(B20,Sheet1!A:M,3,FALSE)</f>
        <v>20</v>
      </c>
      <c r="E20" s="14" t="str">
        <f>VLOOKUP(B20,Sheet1!A:M,4,FALSE)</f>
        <v>13.625</v>
      </c>
      <c r="F20" s="14" t="str">
        <f>VLOOKUP(B20,Sheet1!A:M,5,FALSE)</f>
        <v>7</v>
      </c>
      <c r="G20" s="14" t="str">
        <f>VLOOKUP(B20,Sheet1!A:M,6,FALSE)</f>
        <v>5</v>
      </c>
      <c r="H20" s="14" t="str">
        <f>VLOOKUP(B20,Sheet1!A:M,7,FALSE)</f>
        <v>1.917</v>
      </c>
      <c r="I20" s="14" t="str">
        <f>VLOOKUP(B20,Sheet1!A:M,8,FALSE)</f>
        <v>5</v>
      </c>
      <c r="J20" s="14" t="str">
        <f>VLOOKUP(B20,Sheet1!A:M,9,FALSE)</f>
        <v>5</v>
      </c>
      <c r="K20" s="14" t="str">
        <f>VLOOKUP(B20,Sheet1!A:M,10,FALSE)</f>
        <v>8.1</v>
      </c>
      <c r="L20" s="14">
        <f>VLOOKUP(B20,Sheet1!A:M,11,FALSE)</f>
        <v>91.5</v>
      </c>
      <c r="M20" s="14">
        <f>VLOOKUP(B20,Sheet1!A:M,12,FALSE)</f>
        <v>18</v>
      </c>
      <c r="N20" s="14" t="str">
        <f>VLOOKUP(B20,Sheet1!A:M,13,FALSE)</f>
        <v>差</v>
      </c>
    </row>
    <row r="21" spans="1:14" ht="21" customHeight="1">
      <c r="A21" s="12" t="s">
        <v>34</v>
      </c>
      <c r="B21" s="13" t="s">
        <v>35</v>
      </c>
      <c r="C21" s="14">
        <f>VLOOKUP(B21,Sheet1!A:M,2,FALSE)</f>
        <v>28.09</v>
      </c>
      <c r="D21" s="14" t="str">
        <f>VLOOKUP(B21,Sheet1!A:M,3,FALSE)</f>
        <v>20</v>
      </c>
      <c r="E21" s="14" t="str">
        <f>VLOOKUP(B21,Sheet1!A:M,4,FALSE)</f>
        <v>14.895</v>
      </c>
      <c r="F21" s="14" t="str">
        <f>VLOOKUP(B21,Sheet1!A:M,5,FALSE)</f>
        <v>7</v>
      </c>
      <c r="G21" s="14" t="str">
        <f>VLOOKUP(B21,Sheet1!A:M,6,FALSE)</f>
        <v>5</v>
      </c>
      <c r="H21" s="14" t="str">
        <f>VLOOKUP(B21,Sheet1!A:M,7,FALSE)</f>
        <v>4.651</v>
      </c>
      <c r="I21" s="14" t="str">
        <f>VLOOKUP(B21,Sheet1!A:M,8,FALSE)</f>
        <v>5</v>
      </c>
      <c r="J21" s="14" t="str">
        <f>VLOOKUP(B21,Sheet1!A:M,9,FALSE)</f>
        <v>5</v>
      </c>
      <c r="K21" s="14" t="str">
        <f>VLOOKUP(B21,Sheet1!A:M,10,FALSE)</f>
        <v>9</v>
      </c>
      <c r="L21" s="14">
        <f>VLOOKUP(B21,Sheet1!A:M,11,FALSE)</f>
        <v>98.64</v>
      </c>
      <c r="M21" s="14">
        <f>VLOOKUP(B21,Sheet1!A:M,12,FALSE)</f>
        <v>1</v>
      </c>
      <c r="N21" s="14" t="str">
        <f>VLOOKUP(B21,Sheet1!A:M,13,FALSE)</f>
        <v>好</v>
      </c>
    </row>
    <row r="22" spans="1:14" ht="21" customHeight="1">
      <c r="A22" s="15"/>
      <c r="B22" s="13" t="s">
        <v>36</v>
      </c>
      <c r="C22" s="14">
        <f>VLOOKUP(B22,Sheet1!A:M,2,FALSE)</f>
        <v>26.53</v>
      </c>
      <c r="D22" s="14" t="str">
        <f>VLOOKUP(B22,Sheet1!A:M,3,FALSE)</f>
        <v>20</v>
      </c>
      <c r="E22" s="14" t="str">
        <f>VLOOKUP(B22,Sheet1!A:M,4,FALSE)</f>
        <v>14.993</v>
      </c>
      <c r="F22" s="14" t="str">
        <f>VLOOKUP(B22,Sheet1!A:M,5,FALSE)</f>
        <v>7</v>
      </c>
      <c r="G22" s="14" t="str">
        <f>VLOOKUP(B22,Sheet1!A:M,6,FALSE)</f>
        <v>5</v>
      </c>
      <c r="H22" s="14" t="str">
        <f>VLOOKUP(B22,Sheet1!A:M,7,FALSE)</f>
        <v>4.997</v>
      </c>
      <c r="I22" s="14" t="str">
        <f>VLOOKUP(B22,Sheet1!A:M,8,FALSE)</f>
        <v>5</v>
      </c>
      <c r="J22" s="14" t="str">
        <f>VLOOKUP(B22,Sheet1!A:M,9,FALSE)</f>
        <v>5</v>
      </c>
      <c r="K22" s="14" t="str">
        <f>VLOOKUP(B22,Sheet1!A:M,10,FALSE)</f>
        <v>10</v>
      </c>
      <c r="L22" s="14">
        <f>VLOOKUP(B22,Sheet1!A:M,11,FALSE)</f>
        <v>98.52</v>
      </c>
      <c r="M22" s="14">
        <f>VLOOKUP(B22,Sheet1!A:M,12,FALSE)</f>
        <v>2</v>
      </c>
      <c r="N22" s="14" t="str">
        <f>VLOOKUP(B22,Sheet1!A:M,13,FALSE)</f>
        <v>好</v>
      </c>
    </row>
    <row r="23" spans="1:14" ht="21" customHeight="1">
      <c r="A23" s="15"/>
      <c r="B23" s="13" t="s">
        <v>37</v>
      </c>
      <c r="C23" s="14">
        <f>VLOOKUP(B23,Sheet1!A:M,2,FALSE)</f>
        <v>27.39</v>
      </c>
      <c r="D23" s="14" t="str">
        <f>VLOOKUP(B23,Sheet1!A:M,3,FALSE)</f>
        <v>20</v>
      </c>
      <c r="E23" s="14" t="str">
        <f>VLOOKUP(B23,Sheet1!A:M,4,FALSE)</f>
        <v>14.969</v>
      </c>
      <c r="F23" s="14" t="str">
        <f>VLOOKUP(B23,Sheet1!A:M,5,FALSE)</f>
        <v>7</v>
      </c>
      <c r="G23" s="14" t="str">
        <f>VLOOKUP(B23,Sheet1!A:M,6,FALSE)</f>
        <v>5</v>
      </c>
      <c r="H23" s="14" t="str">
        <f>VLOOKUP(B23,Sheet1!A:M,7,FALSE)</f>
        <v>4.898</v>
      </c>
      <c r="I23" s="14" t="str">
        <f>VLOOKUP(B23,Sheet1!A:M,8,FALSE)</f>
        <v>5</v>
      </c>
      <c r="J23" s="14" t="str">
        <f>VLOOKUP(B23,Sheet1!A:M,9,FALSE)</f>
        <v>5</v>
      </c>
      <c r="K23" s="14" t="str">
        <f>VLOOKUP(B23,Sheet1!A:M,10,FALSE)</f>
        <v>9</v>
      </c>
      <c r="L23" s="14">
        <f>VLOOKUP(B23,Sheet1!A:M,11,FALSE)</f>
        <v>98.26</v>
      </c>
      <c r="M23" s="14">
        <f>VLOOKUP(B23,Sheet1!A:M,12,FALSE)</f>
        <v>3</v>
      </c>
      <c r="N23" s="14" t="str">
        <f>VLOOKUP(B23,Sheet1!A:M,13,FALSE)</f>
        <v>好</v>
      </c>
    </row>
    <row r="24" spans="1:14" ht="21" customHeight="1">
      <c r="A24" s="15"/>
      <c r="B24" s="13" t="s">
        <v>38</v>
      </c>
      <c r="C24" s="14">
        <f>VLOOKUP(B24,Sheet1!A:M,2,FALSE)</f>
        <v>27.28</v>
      </c>
      <c r="D24" s="14" t="str">
        <f>VLOOKUP(B24,Sheet1!A:M,3,FALSE)</f>
        <v>20</v>
      </c>
      <c r="E24" s="14" t="str">
        <f>VLOOKUP(B24,Sheet1!A:M,4,FALSE)</f>
        <v>15</v>
      </c>
      <c r="F24" s="14" t="str">
        <f>VLOOKUP(B24,Sheet1!A:M,5,FALSE)</f>
        <v>7</v>
      </c>
      <c r="G24" s="14" t="str">
        <f>VLOOKUP(B24,Sheet1!A:M,6,FALSE)</f>
        <v>5</v>
      </c>
      <c r="H24" s="14" t="str">
        <f>VLOOKUP(B24,Sheet1!A:M,7,FALSE)</f>
        <v>5</v>
      </c>
      <c r="I24" s="14" t="str">
        <f>VLOOKUP(B24,Sheet1!A:M,8,FALSE)</f>
        <v>5</v>
      </c>
      <c r="J24" s="14" t="str">
        <f>VLOOKUP(B24,Sheet1!A:M,9,FALSE)</f>
        <v>5</v>
      </c>
      <c r="K24" s="14" t="str">
        <f>VLOOKUP(B24,Sheet1!A:M,10,FALSE)</f>
        <v>8.8</v>
      </c>
      <c r="L24" s="14">
        <f>VLOOKUP(B24,Sheet1!A:M,11,FALSE)</f>
        <v>98.08</v>
      </c>
      <c r="M24" s="14">
        <f>VLOOKUP(B24,Sheet1!A:M,12,FALSE)</f>
        <v>4</v>
      </c>
      <c r="N24" s="14" t="str">
        <f>VLOOKUP(B24,Sheet1!A:M,13,FALSE)</f>
        <v>好</v>
      </c>
    </row>
    <row r="25" spans="1:14" ht="21" customHeight="1">
      <c r="A25" s="15"/>
      <c r="B25" s="13" t="s">
        <v>39</v>
      </c>
      <c r="C25" s="14">
        <f>VLOOKUP(B25,Sheet1!A:M,2,FALSE)</f>
        <v>27.07</v>
      </c>
      <c r="D25" s="14" t="str">
        <f>VLOOKUP(B25,Sheet1!A:M,3,FALSE)</f>
        <v>20</v>
      </c>
      <c r="E25" s="14" t="str">
        <f>VLOOKUP(B25,Sheet1!A:M,4,FALSE)</f>
        <v>14.998</v>
      </c>
      <c r="F25" s="14" t="str">
        <f>VLOOKUP(B25,Sheet1!A:M,5,FALSE)</f>
        <v>7</v>
      </c>
      <c r="G25" s="14" t="str">
        <f>VLOOKUP(B25,Sheet1!A:M,6,FALSE)</f>
        <v>5</v>
      </c>
      <c r="H25" s="14" t="str">
        <f>VLOOKUP(B25,Sheet1!A:M,7,FALSE)</f>
        <v>4.996</v>
      </c>
      <c r="I25" s="14" t="str">
        <f>VLOOKUP(B25,Sheet1!A:M,8,FALSE)</f>
        <v>5</v>
      </c>
      <c r="J25" s="14" t="str">
        <f>VLOOKUP(B25,Sheet1!A:M,9,FALSE)</f>
        <v>5</v>
      </c>
      <c r="K25" s="14" t="str">
        <f>VLOOKUP(B25,Sheet1!A:M,10,FALSE)</f>
        <v>9</v>
      </c>
      <c r="L25" s="14">
        <f>VLOOKUP(B25,Sheet1!A:M,11,FALSE)</f>
        <v>98.06</v>
      </c>
      <c r="M25" s="14">
        <f>VLOOKUP(B25,Sheet1!A:M,12,FALSE)</f>
        <v>5</v>
      </c>
      <c r="N25" s="14" t="str">
        <f>VLOOKUP(B25,Sheet1!A:M,13,FALSE)</f>
        <v>好</v>
      </c>
    </row>
    <row r="26" spans="1:14" ht="21" customHeight="1">
      <c r="A26" s="15"/>
      <c r="B26" s="13" t="s">
        <v>40</v>
      </c>
      <c r="C26" s="14">
        <f>VLOOKUP(B26,Sheet1!A:M,2,FALSE)</f>
        <v>27.37</v>
      </c>
      <c r="D26" s="14" t="str">
        <f>VLOOKUP(B26,Sheet1!A:M,3,FALSE)</f>
        <v>20</v>
      </c>
      <c r="E26" s="14" t="str">
        <f>VLOOKUP(B26,Sheet1!A:M,4,FALSE)</f>
        <v>15</v>
      </c>
      <c r="F26" s="14" t="str">
        <f>VLOOKUP(B26,Sheet1!A:M,5,FALSE)</f>
        <v>7</v>
      </c>
      <c r="G26" s="14" t="str">
        <f>VLOOKUP(B26,Sheet1!A:M,6,FALSE)</f>
        <v>5</v>
      </c>
      <c r="H26" s="14" t="str">
        <f>VLOOKUP(B26,Sheet1!A:M,7,FALSE)</f>
        <v>5</v>
      </c>
      <c r="I26" s="14" t="str">
        <f>VLOOKUP(B26,Sheet1!A:M,8,FALSE)</f>
        <v>5</v>
      </c>
      <c r="J26" s="14" t="str">
        <f>VLOOKUP(B26,Sheet1!A:M,9,FALSE)</f>
        <v>5</v>
      </c>
      <c r="K26" s="14" t="str">
        <f>VLOOKUP(B26,Sheet1!A:M,10,FALSE)</f>
        <v>8</v>
      </c>
      <c r="L26" s="14">
        <f>VLOOKUP(B26,Sheet1!A:M,11,FALSE)</f>
        <v>97.37</v>
      </c>
      <c r="M26" s="14">
        <f>VLOOKUP(B26,Sheet1!A:M,12,FALSE)</f>
        <v>6</v>
      </c>
      <c r="N26" s="14" t="str">
        <f>VLOOKUP(B26,Sheet1!A:M,13,FALSE)</f>
        <v>好</v>
      </c>
    </row>
    <row r="27" spans="1:14" ht="21" customHeight="1">
      <c r="A27" s="15"/>
      <c r="B27" s="13" t="s">
        <v>41</v>
      </c>
      <c r="C27" s="14">
        <f>VLOOKUP(B27,Sheet1!A:M,2,FALSE)</f>
        <v>27.27</v>
      </c>
      <c r="D27" s="14" t="str">
        <f>VLOOKUP(B27,Sheet1!A:M,3,FALSE)</f>
        <v>20</v>
      </c>
      <c r="E27" s="14" t="str">
        <f>VLOOKUP(B27,Sheet1!A:M,4,FALSE)</f>
        <v>15</v>
      </c>
      <c r="F27" s="14" t="str">
        <f>VLOOKUP(B27,Sheet1!A:M,5,FALSE)</f>
        <v>7</v>
      </c>
      <c r="G27" s="14" t="str">
        <f>VLOOKUP(B27,Sheet1!A:M,6,FALSE)</f>
        <v>5</v>
      </c>
      <c r="H27" s="14" t="str">
        <f>VLOOKUP(B27,Sheet1!A:M,7,FALSE)</f>
        <v>5</v>
      </c>
      <c r="I27" s="14" t="str">
        <f>VLOOKUP(B27,Sheet1!A:M,8,FALSE)</f>
        <v>5</v>
      </c>
      <c r="J27" s="14" t="str">
        <f>VLOOKUP(B27,Sheet1!A:M,9,FALSE)</f>
        <v>5</v>
      </c>
      <c r="K27" s="14" t="str">
        <f>VLOOKUP(B27,Sheet1!A:M,10,FALSE)</f>
        <v>8</v>
      </c>
      <c r="L27" s="14">
        <f>VLOOKUP(B27,Sheet1!A:M,11,FALSE)</f>
        <v>97.27</v>
      </c>
      <c r="M27" s="14">
        <f>VLOOKUP(B27,Sheet1!A:M,12,FALSE)</f>
        <v>7</v>
      </c>
      <c r="N27" s="14" t="str">
        <f>VLOOKUP(B27,Sheet1!A:M,13,FALSE)</f>
        <v>一般</v>
      </c>
    </row>
    <row r="28" spans="1:14" ht="21" customHeight="1">
      <c r="A28" s="15"/>
      <c r="B28" s="13" t="s">
        <v>42</v>
      </c>
      <c r="C28" s="14">
        <f>VLOOKUP(B28,Sheet1!A:M,2,FALSE)</f>
        <v>26.78</v>
      </c>
      <c r="D28" s="14" t="str">
        <f>VLOOKUP(B28,Sheet1!A:M,3,FALSE)</f>
        <v>--</v>
      </c>
      <c r="E28" s="14" t="str">
        <f>VLOOKUP(B28,Sheet1!A:M,4,FALSE)</f>
        <v>15</v>
      </c>
      <c r="F28" s="14" t="str">
        <f>VLOOKUP(B28,Sheet1!A:M,5,FALSE)</f>
        <v>7</v>
      </c>
      <c r="G28" s="14" t="str">
        <f>VLOOKUP(B28,Sheet1!A:M,6,FALSE)</f>
        <v>5</v>
      </c>
      <c r="H28" s="14" t="str">
        <f>VLOOKUP(B28,Sheet1!A:M,7,FALSE)</f>
        <v>5</v>
      </c>
      <c r="I28" s="14" t="str">
        <f>VLOOKUP(B28,Sheet1!A:M,8,FALSE)</f>
        <v>5</v>
      </c>
      <c r="J28" s="14" t="str">
        <f>VLOOKUP(B28,Sheet1!A:M,9,FALSE)</f>
        <v>5</v>
      </c>
      <c r="K28" s="14" t="str">
        <f>VLOOKUP(B28,Sheet1!A:M,10,FALSE)</f>
        <v>9</v>
      </c>
      <c r="L28" s="14">
        <f>VLOOKUP(B28,Sheet1!A:M,11,FALSE)</f>
        <v>97.23</v>
      </c>
      <c r="M28" s="14">
        <f>VLOOKUP(B28,Sheet1!A:M,12,FALSE)</f>
        <v>8</v>
      </c>
      <c r="N28" s="14" t="str">
        <f>VLOOKUP(B28,Sheet1!A:M,13,FALSE)</f>
        <v>一般</v>
      </c>
    </row>
    <row r="29" spans="1:14" ht="21" customHeight="1">
      <c r="A29" s="15"/>
      <c r="B29" s="13" t="s">
        <v>43</v>
      </c>
      <c r="C29" s="14">
        <f>VLOOKUP(B29,Sheet1!A:M,2,FALSE)</f>
        <v>27.2</v>
      </c>
      <c r="D29" s="14" t="str">
        <f>VLOOKUP(B29,Sheet1!A:M,3,FALSE)</f>
        <v>20</v>
      </c>
      <c r="E29" s="14" t="str">
        <f>VLOOKUP(B29,Sheet1!A:M,4,FALSE)</f>
        <v>15</v>
      </c>
      <c r="F29" s="14" t="str">
        <f>VLOOKUP(B29,Sheet1!A:M,5,FALSE)</f>
        <v>7</v>
      </c>
      <c r="G29" s="14" t="str">
        <f>VLOOKUP(B29,Sheet1!A:M,6,FALSE)</f>
        <v>5</v>
      </c>
      <c r="H29" s="14" t="str">
        <f>VLOOKUP(B29,Sheet1!A:M,7,FALSE)</f>
        <v>5</v>
      </c>
      <c r="I29" s="14" t="str">
        <f>VLOOKUP(B29,Sheet1!A:M,8,FALSE)</f>
        <v>5</v>
      </c>
      <c r="J29" s="14" t="str">
        <f>VLOOKUP(B29,Sheet1!A:M,9,FALSE)</f>
        <v>5</v>
      </c>
      <c r="K29" s="14" t="str">
        <f>VLOOKUP(B29,Sheet1!A:M,10,FALSE)</f>
        <v>8</v>
      </c>
      <c r="L29" s="14">
        <f>VLOOKUP(B29,Sheet1!A:M,11,FALSE)</f>
        <v>97.2</v>
      </c>
      <c r="M29" s="14">
        <f>VLOOKUP(B29,Sheet1!A:M,12,FALSE)</f>
        <v>9</v>
      </c>
      <c r="N29" s="14" t="str">
        <f>VLOOKUP(B29,Sheet1!A:M,13,FALSE)</f>
        <v>一般</v>
      </c>
    </row>
    <row r="30" spans="1:14" ht="21" customHeight="1">
      <c r="A30" s="15"/>
      <c r="B30" s="13" t="s">
        <v>44</v>
      </c>
      <c r="C30" s="14">
        <f>VLOOKUP(B30,Sheet1!A:M,2,FALSE)</f>
        <v>27.06</v>
      </c>
      <c r="D30" s="14" t="str">
        <f>VLOOKUP(B30,Sheet1!A:M,3,FALSE)</f>
        <v>20</v>
      </c>
      <c r="E30" s="14" t="str">
        <f>VLOOKUP(B30,Sheet1!A:M,4,FALSE)</f>
        <v>15</v>
      </c>
      <c r="F30" s="14" t="str">
        <f>VLOOKUP(B30,Sheet1!A:M,5,FALSE)</f>
        <v>7</v>
      </c>
      <c r="G30" s="14" t="str">
        <f>VLOOKUP(B30,Sheet1!A:M,6,FALSE)</f>
        <v>5</v>
      </c>
      <c r="H30" s="14" t="str">
        <f>VLOOKUP(B30,Sheet1!A:M,7,FALSE)</f>
        <v>5</v>
      </c>
      <c r="I30" s="14" t="str">
        <f>VLOOKUP(B30,Sheet1!A:M,8,FALSE)</f>
        <v>5</v>
      </c>
      <c r="J30" s="14" t="str">
        <f>VLOOKUP(B30,Sheet1!A:M,9,FALSE)</f>
        <v>5</v>
      </c>
      <c r="K30" s="14" t="str">
        <f>VLOOKUP(B30,Sheet1!A:M,10,FALSE)</f>
        <v>8</v>
      </c>
      <c r="L30" s="14">
        <f>VLOOKUP(B30,Sheet1!A:M,11,FALSE)</f>
        <v>97.06</v>
      </c>
      <c r="M30" s="14">
        <f>VLOOKUP(B30,Sheet1!A:M,12,FALSE)</f>
        <v>10</v>
      </c>
      <c r="N30" s="14" t="str">
        <f>VLOOKUP(B30,Sheet1!A:M,13,FALSE)</f>
        <v>一般</v>
      </c>
    </row>
    <row r="31" spans="1:14" ht="21" customHeight="1">
      <c r="A31" s="15"/>
      <c r="B31" s="13" t="s">
        <v>45</v>
      </c>
      <c r="C31" s="14">
        <f>VLOOKUP(B31,Sheet1!A:M,2,FALSE)</f>
        <v>27.01</v>
      </c>
      <c r="D31" s="14" t="str">
        <f>VLOOKUP(B31,Sheet1!A:M,3,FALSE)</f>
        <v>20</v>
      </c>
      <c r="E31" s="14" t="str">
        <f>VLOOKUP(B31,Sheet1!A:M,4,FALSE)</f>
        <v>15</v>
      </c>
      <c r="F31" s="14" t="str">
        <f>VLOOKUP(B31,Sheet1!A:M,5,FALSE)</f>
        <v>7</v>
      </c>
      <c r="G31" s="14" t="str">
        <f>VLOOKUP(B31,Sheet1!A:M,6,FALSE)</f>
        <v>5</v>
      </c>
      <c r="H31" s="14" t="str">
        <f>VLOOKUP(B31,Sheet1!A:M,7,FALSE)</f>
        <v>5</v>
      </c>
      <c r="I31" s="14" t="str">
        <f>VLOOKUP(B31,Sheet1!A:M,8,FALSE)</f>
        <v>5</v>
      </c>
      <c r="J31" s="14" t="str">
        <f>VLOOKUP(B31,Sheet1!A:M,9,FALSE)</f>
        <v>5</v>
      </c>
      <c r="K31" s="14" t="str">
        <f>VLOOKUP(B31,Sheet1!A:M,10,FALSE)</f>
        <v>8</v>
      </c>
      <c r="L31" s="14">
        <f>VLOOKUP(B31,Sheet1!A:M,11,FALSE)</f>
        <v>97.01</v>
      </c>
      <c r="M31" s="14">
        <f>VLOOKUP(B31,Sheet1!A:M,12,FALSE)</f>
        <v>11</v>
      </c>
      <c r="N31" s="14" t="str">
        <f>VLOOKUP(B31,Sheet1!A:M,13,FALSE)</f>
        <v>一般</v>
      </c>
    </row>
    <row r="32" spans="1:14" ht="21" customHeight="1">
      <c r="A32" s="15"/>
      <c r="B32" s="13" t="s">
        <v>46</v>
      </c>
      <c r="C32" s="14">
        <f>VLOOKUP(B32,Sheet1!A:M,2,FALSE)</f>
        <v>26.87</v>
      </c>
      <c r="D32" s="14" t="str">
        <f>VLOOKUP(B32,Sheet1!A:M,3,FALSE)</f>
        <v>20</v>
      </c>
      <c r="E32" s="14" t="str">
        <f>VLOOKUP(B32,Sheet1!A:M,4,FALSE)</f>
        <v>15</v>
      </c>
      <c r="F32" s="14" t="str">
        <f>VLOOKUP(B32,Sheet1!A:M,5,FALSE)</f>
        <v>7</v>
      </c>
      <c r="G32" s="14" t="str">
        <f>VLOOKUP(B32,Sheet1!A:M,6,FALSE)</f>
        <v>5</v>
      </c>
      <c r="H32" s="14" t="str">
        <f>VLOOKUP(B32,Sheet1!A:M,7,FALSE)</f>
        <v>5</v>
      </c>
      <c r="I32" s="14" t="str">
        <f>VLOOKUP(B32,Sheet1!A:M,8,FALSE)</f>
        <v>5</v>
      </c>
      <c r="J32" s="14" t="str">
        <f>VLOOKUP(B32,Sheet1!A:M,9,FALSE)</f>
        <v>5</v>
      </c>
      <c r="K32" s="14" t="str">
        <f>VLOOKUP(B32,Sheet1!A:M,10,FALSE)</f>
        <v>8</v>
      </c>
      <c r="L32" s="14">
        <f>VLOOKUP(B32,Sheet1!A:M,11,FALSE)</f>
        <v>96.87</v>
      </c>
      <c r="M32" s="14">
        <f>VLOOKUP(B32,Sheet1!A:M,12,FALSE)</f>
        <v>12</v>
      </c>
      <c r="N32" s="14" t="str">
        <f>VLOOKUP(B32,Sheet1!A:M,13,FALSE)</f>
        <v>一般</v>
      </c>
    </row>
    <row r="33" spans="1:14" ht="21" customHeight="1">
      <c r="A33" s="15"/>
      <c r="B33" s="13" t="s">
        <v>47</v>
      </c>
      <c r="C33" s="14">
        <f>VLOOKUP(B33,Sheet1!A:M,2,FALSE)</f>
        <v>26.86</v>
      </c>
      <c r="D33" s="14" t="str">
        <f>VLOOKUP(B33,Sheet1!A:M,3,FALSE)</f>
        <v>20</v>
      </c>
      <c r="E33" s="14" t="str">
        <f>VLOOKUP(B33,Sheet1!A:M,4,FALSE)</f>
        <v>15</v>
      </c>
      <c r="F33" s="14" t="str">
        <f>VLOOKUP(B33,Sheet1!A:M,5,FALSE)</f>
        <v>7</v>
      </c>
      <c r="G33" s="14" t="str">
        <f>VLOOKUP(B33,Sheet1!A:M,6,FALSE)</f>
        <v>5</v>
      </c>
      <c r="H33" s="14" t="str">
        <f>VLOOKUP(B33,Sheet1!A:M,7,FALSE)</f>
        <v>5</v>
      </c>
      <c r="I33" s="14" t="str">
        <f>VLOOKUP(B33,Sheet1!A:M,8,FALSE)</f>
        <v>5</v>
      </c>
      <c r="J33" s="14" t="str">
        <f>VLOOKUP(B33,Sheet1!A:M,9,FALSE)</f>
        <v>5</v>
      </c>
      <c r="K33" s="14" t="str">
        <f>VLOOKUP(B33,Sheet1!A:M,10,FALSE)</f>
        <v>8</v>
      </c>
      <c r="L33" s="14">
        <f>VLOOKUP(B33,Sheet1!A:M,11,FALSE)</f>
        <v>96.86</v>
      </c>
      <c r="M33" s="14">
        <f>VLOOKUP(B33,Sheet1!A:M,12,FALSE)</f>
        <v>13</v>
      </c>
      <c r="N33" s="14" t="str">
        <f>VLOOKUP(B33,Sheet1!A:M,13,FALSE)</f>
        <v>一般</v>
      </c>
    </row>
    <row r="34" spans="1:14" ht="21" customHeight="1">
      <c r="A34" s="15"/>
      <c r="B34" s="13" t="s">
        <v>48</v>
      </c>
      <c r="C34" s="14">
        <f>VLOOKUP(B34,Sheet1!A:M,2,FALSE)</f>
        <v>26.85</v>
      </c>
      <c r="D34" s="14" t="str">
        <f>VLOOKUP(B34,Sheet1!A:M,3,FALSE)</f>
        <v>20</v>
      </c>
      <c r="E34" s="14" t="str">
        <f>VLOOKUP(B34,Sheet1!A:M,4,FALSE)</f>
        <v>15</v>
      </c>
      <c r="F34" s="14" t="str">
        <f>VLOOKUP(B34,Sheet1!A:M,5,FALSE)</f>
        <v>7</v>
      </c>
      <c r="G34" s="14" t="str">
        <f>VLOOKUP(B34,Sheet1!A:M,6,FALSE)</f>
        <v>5</v>
      </c>
      <c r="H34" s="14" t="str">
        <f>VLOOKUP(B34,Sheet1!A:M,7,FALSE)</f>
        <v>5</v>
      </c>
      <c r="I34" s="14" t="str">
        <f>VLOOKUP(B34,Sheet1!A:M,8,FALSE)</f>
        <v>5</v>
      </c>
      <c r="J34" s="14" t="str">
        <f>VLOOKUP(B34,Sheet1!A:M,9,FALSE)</f>
        <v>5</v>
      </c>
      <c r="K34" s="14" t="str">
        <f>VLOOKUP(B34,Sheet1!A:M,10,FALSE)</f>
        <v>8</v>
      </c>
      <c r="L34" s="14">
        <f>VLOOKUP(B34,Sheet1!A:M,11,FALSE)</f>
        <v>96.85</v>
      </c>
      <c r="M34" s="14">
        <f>VLOOKUP(B34,Sheet1!A:M,12,FALSE)</f>
        <v>14</v>
      </c>
      <c r="N34" s="14" t="str">
        <f>VLOOKUP(B34,Sheet1!A:M,13,FALSE)</f>
        <v>一般</v>
      </c>
    </row>
    <row r="35" spans="1:14" ht="21" customHeight="1">
      <c r="A35" s="15"/>
      <c r="B35" s="16" t="s">
        <v>49</v>
      </c>
      <c r="C35" s="17">
        <f>VLOOKUP(B35,Sheet1!A:M,2,FALSE)</f>
        <v>26.9</v>
      </c>
      <c r="D35" s="17" t="str">
        <f>VLOOKUP(B35,Sheet1!A:M,3,FALSE)</f>
        <v>20</v>
      </c>
      <c r="E35" s="17" t="str">
        <f>VLOOKUP(B35,Sheet1!A:M,4,FALSE)</f>
        <v>14.973</v>
      </c>
      <c r="F35" s="17" t="str">
        <f>VLOOKUP(B35,Sheet1!A:M,5,FALSE)</f>
        <v>7</v>
      </c>
      <c r="G35" s="17" t="str">
        <f>VLOOKUP(B35,Sheet1!A:M,6,FALSE)</f>
        <v>5</v>
      </c>
      <c r="H35" s="17" t="str">
        <f>VLOOKUP(B35,Sheet1!A:M,7,FALSE)</f>
        <v>4.909</v>
      </c>
      <c r="I35" s="17" t="str">
        <f>VLOOKUP(B35,Sheet1!A:M,8,FALSE)</f>
        <v>5</v>
      </c>
      <c r="J35" s="17" t="str">
        <f>VLOOKUP(B35,Sheet1!A:M,9,FALSE)</f>
        <v>5</v>
      </c>
      <c r="K35" s="17" t="str">
        <f>VLOOKUP(B35,Sheet1!A:M,10,FALSE)</f>
        <v>8</v>
      </c>
      <c r="L35" s="17">
        <f>VLOOKUP(B35,Sheet1!A:M,11,FALSE)</f>
        <v>96.78</v>
      </c>
      <c r="M35" s="17">
        <f>VLOOKUP(B35,Sheet1!A:M,12,FALSE)</f>
        <v>15</v>
      </c>
      <c r="N35" s="17" t="str">
        <f>VLOOKUP(B35,Sheet1!A:M,13,FALSE)</f>
        <v>一般</v>
      </c>
    </row>
    <row r="36" spans="1:14" ht="21" customHeight="1">
      <c r="A36" s="15"/>
      <c r="B36" s="13" t="s">
        <v>50</v>
      </c>
      <c r="C36" s="14">
        <f>VLOOKUP(B36,Sheet1!A:M,2,FALSE)</f>
        <v>26.53</v>
      </c>
      <c r="D36" s="14" t="str">
        <f>VLOOKUP(B36,Sheet1!A:M,3,FALSE)</f>
        <v>20</v>
      </c>
      <c r="E36" s="14" t="str">
        <f>VLOOKUP(B36,Sheet1!A:M,4,FALSE)</f>
        <v>14.991</v>
      </c>
      <c r="F36" s="14" t="str">
        <f>VLOOKUP(B36,Sheet1!A:M,5,FALSE)</f>
        <v>7</v>
      </c>
      <c r="G36" s="14" t="str">
        <f>VLOOKUP(B36,Sheet1!A:M,6,FALSE)</f>
        <v>5</v>
      </c>
      <c r="H36" s="14" t="str">
        <f>VLOOKUP(B36,Sheet1!A:M,7,FALSE)</f>
        <v>4.707</v>
      </c>
      <c r="I36" s="14" t="str">
        <f>VLOOKUP(B36,Sheet1!A:M,8,FALSE)</f>
        <v>5</v>
      </c>
      <c r="J36" s="14" t="str">
        <f>VLOOKUP(B36,Sheet1!A:M,9,FALSE)</f>
        <v>5</v>
      </c>
      <c r="K36" s="14" t="str">
        <f>VLOOKUP(B36,Sheet1!A:M,10,FALSE)</f>
        <v>8.5</v>
      </c>
      <c r="L36" s="14">
        <f>VLOOKUP(B36,Sheet1!A:M,11,FALSE)</f>
        <v>96.73</v>
      </c>
      <c r="M36" s="14">
        <f>VLOOKUP(B36,Sheet1!A:M,12,FALSE)</f>
        <v>16</v>
      </c>
      <c r="N36" s="14" t="str">
        <f>VLOOKUP(B36,Sheet1!A:M,13,FALSE)</f>
        <v>一般</v>
      </c>
    </row>
    <row r="37" spans="1:14" ht="21" customHeight="1">
      <c r="A37" s="15"/>
      <c r="B37" s="13" t="s">
        <v>51</v>
      </c>
      <c r="C37" s="14">
        <f>VLOOKUP(B37,Sheet1!A:M,2,FALSE)</f>
        <v>27.12</v>
      </c>
      <c r="D37" s="14" t="str">
        <f>VLOOKUP(B37,Sheet1!A:M,3,FALSE)</f>
        <v>20</v>
      </c>
      <c r="E37" s="14" t="str">
        <f>VLOOKUP(B37,Sheet1!A:M,4,FALSE)</f>
        <v>14.904</v>
      </c>
      <c r="F37" s="14" t="str">
        <f>VLOOKUP(B37,Sheet1!A:M,5,FALSE)</f>
        <v>7</v>
      </c>
      <c r="G37" s="14" t="str">
        <f>VLOOKUP(B37,Sheet1!A:M,6,FALSE)</f>
        <v>5</v>
      </c>
      <c r="H37" s="14" t="str">
        <f>VLOOKUP(B37,Sheet1!A:M,7,FALSE)</f>
        <v>4.681</v>
      </c>
      <c r="I37" s="14" t="str">
        <f>VLOOKUP(B37,Sheet1!A:M,8,FALSE)</f>
        <v>5</v>
      </c>
      <c r="J37" s="14" t="str">
        <f>VLOOKUP(B37,Sheet1!A:M,9,FALSE)</f>
        <v>5</v>
      </c>
      <c r="K37" s="14" t="str">
        <f>VLOOKUP(B37,Sheet1!A:M,10,FALSE)</f>
        <v>8</v>
      </c>
      <c r="L37" s="14">
        <f>VLOOKUP(B37,Sheet1!A:M,11,FALSE)</f>
        <v>96.71</v>
      </c>
      <c r="M37" s="14">
        <f>VLOOKUP(B37,Sheet1!A:M,12,FALSE)</f>
        <v>17</v>
      </c>
      <c r="N37" s="14" t="str">
        <f>VLOOKUP(B37,Sheet1!A:M,13,FALSE)</f>
        <v>一般</v>
      </c>
    </row>
    <row r="38" spans="1:14" ht="21" customHeight="1">
      <c r="A38" s="15"/>
      <c r="B38" s="13" t="s">
        <v>52</v>
      </c>
      <c r="C38" s="14">
        <f>VLOOKUP(B38,Sheet1!A:M,2,FALSE)</f>
        <v>26.68</v>
      </c>
      <c r="D38" s="14" t="str">
        <f>VLOOKUP(B38,Sheet1!A:M,3,FALSE)</f>
        <v>20</v>
      </c>
      <c r="E38" s="14" t="str">
        <f>VLOOKUP(B38,Sheet1!A:M,4,FALSE)</f>
        <v>15</v>
      </c>
      <c r="F38" s="14" t="str">
        <f>VLOOKUP(B38,Sheet1!A:M,5,FALSE)</f>
        <v>7</v>
      </c>
      <c r="G38" s="14" t="str">
        <f>VLOOKUP(B38,Sheet1!A:M,6,FALSE)</f>
        <v>5</v>
      </c>
      <c r="H38" s="14" t="str">
        <f>VLOOKUP(B38,Sheet1!A:M,7,FALSE)</f>
        <v>5</v>
      </c>
      <c r="I38" s="14" t="str">
        <f>VLOOKUP(B38,Sheet1!A:M,8,FALSE)</f>
        <v>5</v>
      </c>
      <c r="J38" s="14" t="str">
        <f>VLOOKUP(B38,Sheet1!A:M,9,FALSE)</f>
        <v>5</v>
      </c>
      <c r="K38" s="14" t="str">
        <f>VLOOKUP(B38,Sheet1!A:M,10,FALSE)</f>
        <v>8</v>
      </c>
      <c r="L38" s="14">
        <f>VLOOKUP(B38,Sheet1!A:M,11,FALSE)</f>
        <v>96.68</v>
      </c>
      <c r="M38" s="14">
        <f>VLOOKUP(B38,Sheet1!A:M,12,FALSE)</f>
        <v>18</v>
      </c>
      <c r="N38" s="14" t="str">
        <f>VLOOKUP(B38,Sheet1!A:M,13,FALSE)</f>
        <v>一般</v>
      </c>
    </row>
    <row r="39" spans="1:14" ht="21" customHeight="1">
      <c r="A39" s="15"/>
      <c r="B39" s="13" t="s">
        <v>53</v>
      </c>
      <c r="C39" s="14">
        <f>VLOOKUP(B39,Sheet1!A:M,2,FALSE)</f>
        <v>27.29</v>
      </c>
      <c r="D39" s="14" t="str">
        <f>VLOOKUP(B39,Sheet1!A:M,3,FALSE)</f>
        <v>--</v>
      </c>
      <c r="E39" s="14" t="str">
        <f>VLOOKUP(B39,Sheet1!A:M,4,FALSE)</f>
        <v>15</v>
      </c>
      <c r="F39" s="14" t="str">
        <f>VLOOKUP(B39,Sheet1!A:M,5,FALSE)</f>
        <v>7</v>
      </c>
      <c r="G39" s="14" t="str">
        <f>VLOOKUP(B39,Sheet1!A:M,6,FALSE)</f>
        <v>5</v>
      </c>
      <c r="H39" s="14" t="str">
        <f>VLOOKUP(B39,Sheet1!A:M,7,FALSE)</f>
        <v>5</v>
      </c>
      <c r="I39" s="14" t="str">
        <f>VLOOKUP(B39,Sheet1!A:M,8,FALSE)</f>
        <v>5</v>
      </c>
      <c r="J39" s="14" t="str">
        <f>VLOOKUP(B39,Sheet1!A:M,9,FALSE)</f>
        <v>5</v>
      </c>
      <c r="K39" s="14" t="str">
        <f>VLOOKUP(B39,Sheet1!A:M,10,FALSE)</f>
        <v>8</v>
      </c>
      <c r="L39" s="14">
        <f>VLOOKUP(B39,Sheet1!A:M,11,FALSE)</f>
        <v>96.61</v>
      </c>
      <c r="M39" s="14">
        <f>VLOOKUP(B39,Sheet1!A:M,12,FALSE)</f>
        <v>19</v>
      </c>
      <c r="N39" s="14" t="str">
        <f>VLOOKUP(B39,Sheet1!A:M,13,FALSE)</f>
        <v>一般</v>
      </c>
    </row>
    <row r="40" spans="1:14" ht="21" customHeight="1">
      <c r="A40" s="15"/>
      <c r="B40" s="13" t="s">
        <v>54</v>
      </c>
      <c r="C40" s="14">
        <f>VLOOKUP(B40,Sheet1!A:M,2,FALSE)</f>
        <v>26.8</v>
      </c>
      <c r="D40" s="14" t="str">
        <f>VLOOKUP(B40,Sheet1!A:M,3,FALSE)</f>
        <v>20</v>
      </c>
      <c r="E40" s="14" t="str">
        <f>VLOOKUP(B40,Sheet1!A:M,4,FALSE)</f>
        <v>15</v>
      </c>
      <c r="F40" s="14" t="str">
        <f>VLOOKUP(B40,Sheet1!A:M,5,FALSE)</f>
        <v>7</v>
      </c>
      <c r="G40" s="14" t="str">
        <f>VLOOKUP(B40,Sheet1!A:M,6,FALSE)</f>
        <v>5</v>
      </c>
      <c r="H40" s="14" t="str">
        <f>VLOOKUP(B40,Sheet1!A:M,7,FALSE)</f>
        <v>5</v>
      </c>
      <c r="I40" s="14" t="str">
        <f>VLOOKUP(B40,Sheet1!A:M,8,FALSE)</f>
        <v>5</v>
      </c>
      <c r="J40" s="14" t="str">
        <f>VLOOKUP(B40,Sheet1!A:M,9,FALSE)</f>
        <v>4.54</v>
      </c>
      <c r="K40" s="14" t="str">
        <f>VLOOKUP(B40,Sheet1!A:M,10,FALSE)</f>
        <v>8</v>
      </c>
      <c r="L40" s="14">
        <f>VLOOKUP(B40,Sheet1!A:M,11,FALSE)</f>
        <v>96.34</v>
      </c>
      <c r="M40" s="14">
        <f>VLOOKUP(B40,Sheet1!A:M,12,FALSE)</f>
        <v>20</v>
      </c>
      <c r="N40" s="14" t="str">
        <f>VLOOKUP(B40,Sheet1!A:M,13,FALSE)</f>
        <v>一般</v>
      </c>
    </row>
    <row r="41" spans="1:14" ht="21" customHeight="1">
      <c r="A41" s="15"/>
      <c r="B41" s="13" t="s">
        <v>55</v>
      </c>
      <c r="C41" s="14">
        <f>VLOOKUP(B41,Sheet1!A:M,2,FALSE)</f>
        <v>26.85</v>
      </c>
      <c r="D41" s="14" t="str">
        <f>VLOOKUP(B41,Sheet1!A:M,3,FALSE)</f>
        <v>--</v>
      </c>
      <c r="E41" s="14" t="str">
        <f>VLOOKUP(B41,Sheet1!A:M,4,FALSE)</f>
        <v>15</v>
      </c>
      <c r="F41" s="14" t="str">
        <f>VLOOKUP(B41,Sheet1!A:M,5,FALSE)</f>
        <v>7</v>
      </c>
      <c r="G41" s="14" t="str">
        <f>VLOOKUP(B41,Sheet1!A:M,6,FALSE)</f>
        <v>5</v>
      </c>
      <c r="H41" s="14" t="str">
        <f>VLOOKUP(B41,Sheet1!A:M,7,FALSE)</f>
        <v>5</v>
      </c>
      <c r="I41" s="14" t="str">
        <f>VLOOKUP(B41,Sheet1!A:M,8,FALSE)</f>
        <v>5</v>
      </c>
      <c r="J41" s="14" t="str">
        <f>VLOOKUP(B41,Sheet1!A:M,9,FALSE)</f>
        <v>5</v>
      </c>
      <c r="K41" s="14" t="str">
        <f>VLOOKUP(B41,Sheet1!A:M,10,FALSE)</f>
        <v>8</v>
      </c>
      <c r="L41" s="14">
        <f>VLOOKUP(B41,Sheet1!A:M,11,FALSE)</f>
        <v>96.06</v>
      </c>
      <c r="M41" s="14">
        <f>VLOOKUP(B41,Sheet1!A:M,12,FALSE)</f>
        <v>21</v>
      </c>
      <c r="N41" s="14" t="str">
        <f>VLOOKUP(B41,Sheet1!A:M,13,FALSE)</f>
        <v>一般</v>
      </c>
    </row>
    <row r="42" spans="1:14" ht="21" customHeight="1">
      <c r="A42" s="15"/>
      <c r="B42" s="13" t="s">
        <v>56</v>
      </c>
      <c r="C42" s="14">
        <f>VLOOKUP(B42,Sheet1!A:M,2,FALSE)</f>
        <v>26.82</v>
      </c>
      <c r="D42" s="14" t="str">
        <f>VLOOKUP(B42,Sheet1!A:M,3,FALSE)</f>
        <v>--</v>
      </c>
      <c r="E42" s="14" t="str">
        <f>VLOOKUP(B42,Sheet1!A:M,4,FALSE)</f>
        <v>15</v>
      </c>
      <c r="F42" s="14" t="str">
        <f>VLOOKUP(B42,Sheet1!A:M,5,FALSE)</f>
        <v>7</v>
      </c>
      <c r="G42" s="14" t="str">
        <f>VLOOKUP(B42,Sheet1!A:M,6,FALSE)</f>
        <v>5</v>
      </c>
      <c r="H42" s="14" t="str">
        <f>VLOOKUP(B42,Sheet1!A:M,7,FALSE)</f>
        <v>5</v>
      </c>
      <c r="I42" s="14" t="str">
        <f>VLOOKUP(B42,Sheet1!A:M,8,FALSE)</f>
        <v>5</v>
      </c>
      <c r="J42" s="14" t="str">
        <f>VLOOKUP(B42,Sheet1!A:M,9,FALSE)</f>
        <v>5</v>
      </c>
      <c r="K42" s="14" t="str">
        <f>VLOOKUP(B42,Sheet1!A:M,10,FALSE)</f>
        <v>8</v>
      </c>
      <c r="L42" s="14">
        <f>VLOOKUP(B42,Sheet1!A:M,11,FALSE)</f>
        <v>96.03</v>
      </c>
      <c r="M42" s="14">
        <f>VLOOKUP(B42,Sheet1!A:M,12,FALSE)</f>
        <v>22</v>
      </c>
      <c r="N42" s="14" t="str">
        <f>VLOOKUP(B42,Sheet1!A:M,13,FALSE)</f>
        <v>一般</v>
      </c>
    </row>
    <row r="43" spans="1:14" ht="21" customHeight="1">
      <c r="A43" s="15"/>
      <c r="B43" s="13" t="s">
        <v>57</v>
      </c>
      <c r="C43" s="14">
        <f>VLOOKUP(B43,Sheet1!A:M,2,FALSE)</f>
        <v>26.11</v>
      </c>
      <c r="D43" s="14" t="str">
        <f>VLOOKUP(B43,Sheet1!A:M,3,FALSE)</f>
        <v>20</v>
      </c>
      <c r="E43" s="14" t="str">
        <f>VLOOKUP(B43,Sheet1!A:M,4,FALSE)</f>
        <v>14.977</v>
      </c>
      <c r="F43" s="14" t="str">
        <f>VLOOKUP(B43,Sheet1!A:M,5,FALSE)</f>
        <v>7</v>
      </c>
      <c r="G43" s="14" t="str">
        <f>VLOOKUP(B43,Sheet1!A:M,6,FALSE)</f>
        <v>5</v>
      </c>
      <c r="H43" s="14" t="str">
        <f>VLOOKUP(B43,Sheet1!A:M,7,FALSE)</f>
        <v>4.932</v>
      </c>
      <c r="I43" s="14" t="str">
        <f>VLOOKUP(B43,Sheet1!A:M,8,FALSE)</f>
        <v>5</v>
      </c>
      <c r="J43" s="14" t="str">
        <f>VLOOKUP(B43,Sheet1!A:M,9,FALSE)</f>
        <v>5</v>
      </c>
      <c r="K43" s="14" t="str">
        <f>VLOOKUP(B43,Sheet1!A:M,10,FALSE)</f>
        <v>8</v>
      </c>
      <c r="L43" s="14">
        <f>VLOOKUP(B43,Sheet1!A:M,11,FALSE)</f>
        <v>96.02</v>
      </c>
      <c r="M43" s="14">
        <f>VLOOKUP(B43,Sheet1!A:M,12,FALSE)</f>
        <v>23</v>
      </c>
      <c r="N43" s="14" t="str">
        <f>VLOOKUP(B43,Sheet1!A:M,13,FALSE)</f>
        <v>一般</v>
      </c>
    </row>
    <row r="44" spans="1:14" ht="21" customHeight="1">
      <c r="A44" s="15"/>
      <c r="B44" s="13" t="s">
        <v>58</v>
      </c>
      <c r="C44" s="14">
        <f>VLOOKUP(B44,Sheet1!A:M,2,FALSE)</f>
        <v>27.41</v>
      </c>
      <c r="D44" s="14" t="str">
        <f>VLOOKUP(B44,Sheet1!A:M,3,FALSE)</f>
        <v>--</v>
      </c>
      <c r="E44" s="14" t="str">
        <f>VLOOKUP(B44,Sheet1!A:M,4,FALSE)</f>
        <v>--</v>
      </c>
      <c r="F44" s="14" t="str">
        <f>VLOOKUP(B44,Sheet1!A:M,5,FALSE)</f>
        <v>--</v>
      </c>
      <c r="G44" s="14" t="str">
        <f>VLOOKUP(B44,Sheet1!A:M,6,FALSE)</f>
        <v>--</v>
      </c>
      <c r="H44" s="14" t="str">
        <f>VLOOKUP(B44,Sheet1!A:M,7,FALSE)</f>
        <v>--</v>
      </c>
      <c r="I44" s="14" t="str">
        <f>VLOOKUP(B44,Sheet1!A:M,8,FALSE)</f>
        <v>--</v>
      </c>
      <c r="J44" s="14" t="str">
        <f>VLOOKUP(B44,Sheet1!A:M,9,FALSE)</f>
        <v>5</v>
      </c>
      <c r="K44" s="14" t="str">
        <f>VLOOKUP(B44,Sheet1!A:M,10,FALSE)</f>
        <v>8.8</v>
      </c>
      <c r="L44" s="14">
        <f>VLOOKUP(B44,Sheet1!A:M,11,FALSE)</f>
        <v>95.84</v>
      </c>
      <c r="M44" s="14">
        <f>VLOOKUP(B44,Sheet1!A:M,12,FALSE)</f>
        <v>24</v>
      </c>
      <c r="N44" s="14" t="str">
        <f>VLOOKUP(B44,Sheet1!A:M,13,FALSE)</f>
        <v>一般</v>
      </c>
    </row>
    <row r="45" spans="1:14" ht="21" customHeight="1">
      <c r="A45" s="15"/>
      <c r="B45" s="13" t="s">
        <v>59</v>
      </c>
      <c r="C45" s="14">
        <f>VLOOKUP(B45,Sheet1!A:M,2,FALSE)</f>
        <v>26.44</v>
      </c>
      <c r="D45" s="14" t="str">
        <f>VLOOKUP(B45,Sheet1!A:M,3,FALSE)</f>
        <v>--</v>
      </c>
      <c r="E45" s="14" t="str">
        <f>VLOOKUP(B45,Sheet1!A:M,4,FALSE)</f>
        <v>15</v>
      </c>
      <c r="F45" s="14" t="str">
        <f>VLOOKUP(B45,Sheet1!A:M,5,FALSE)</f>
        <v>7</v>
      </c>
      <c r="G45" s="14" t="str">
        <f>VLOOKUP(B45,Sheet1!A:M,6,FALSE)</f>
        <v>5</v>
      </c>
      <c r="H45" s="14" t="str">
        <f>VLOOKUP(B45,Sheet1!A:M,7,FALSE)</f>
        <v>5</v>
      </c>
      <c r="I45" s="14" t="str">
        <f>VLOOKUP(B45,Sheet1!A:M,8,FALSE)</f>
        <v>5</v>
      </c>
      <c r="J45" s="14" t="str">
        <f>VLOOKUP(B45,Sheet1!A:M,9,FALSE)</f>
        <v>5</v>
      </c>
      <c r="K45" s="14" t="str">
        <f>VLOOKUP(B45,Sheet1!A:M,10,FALSE)</f>
        <v>8.2</v>
      </c>
      <c r="L45" s="14">
        <f>VLOOKUP(B45,Sheet1!A:M,11,FALSE)</f>
        <v>95.8</v>
      </c>
      <c r="M45" s="14">
        <f>VLOOKUP(B45,Sheet1!A:M,12,FALSE)</f>
        <v>25</v>
      </c>
      <c r="N45" s="14" t="str">
        <f>VLOOKUP(B45,Sheet1!A:M,13,FALSE)</f>
        <v>一般</v>
      </c>
    </row>
    <row r="46" spans="1:14" ht="21" customHeight="1">
      <c r="A46" s="15"/>
      <c r="B46" s="13" t="s">
        <v>60</v>
      </c>
      <c r="C46" s="14">
        <f>VLOOKUP(B46,Sheet1!A:M,2,FALSE)</f>
        <v>26.93</v>
      </c>
      <c r="D46" s="14" t="str">
        <f>VLOOKUP(B46,Sheet1!A:M,3,FALSE)</f>
        <v>--</v>
      </c>
      <c r="E46" s="14" t="str">
        <f>VLOOKUP(B46,Sheet1!A:M,4,FALSE)</f>
        <v>--</v>
      </c>
      <c r="F46" s="14" t="str">
        <f>VLOOKUP(B46,Sheet1!A:M,5,FALSE)</f>
        <v>--</v>
      </c>
      <c r="G46" s="14" t="str">
        <f>VLOOKUP(B46,Sheet1!A:M,6,FALSE)</f>
        <v>--</v>
      </c>
      <c r="H46" s="14" t="str">
        <f>VLOOKUP(B46,Sheet1!A:M,7,FALSE)</f>
        <v>--</v>
      </c>
      <c r="I46" s="14" t="str">
        <f>VLOOKUP(B46,Sheet1!A:M,8,FALSE)</f>
        <v>--</v>
      </c>
      <c r="J46" s="14" t="str">
        <f>VLOOKUP(B46,Sheet1!A:M,9,FALSE)</f>
        <v>5</v>
      </c>
      <c r="K46" s="14" t="str">
        <f>VLOOKUP(B46,Sheet1!A:M,10,FALSE)</f>
        <v>8</v>
      </c>
      <c r="L46" s="14">
        <f>VLOOKUP(B46,Sheet1!A:M,11,FALSE)</f>
        <v>92.86</v>
      </c>
      <c r="M46" s="14">
        <f>VLOOKUP(B46,Sheet1!A:M,12,FALSE)</f>
        <v>26</v>
      </c>
      <c r="N46" s="14" t="str">
        <f>VLOOKUP(B46,Sheet1!A:M,13,FALSE)</f>
        <v>一般</v>
      </c>
    </row>
    <row r="47" spans="1:14" ht="21" customHeight="1">
      <c r="A47" s="15"/>
      <c r="B47" s="13" t="s">
        <v>61</v>
      </c>
      <c r="C47" s="14">
        <f>VLOOKUP(B47,Sheet1!A:M,2,FALSE)</f>
        <v>26.75</v>
      </c>
      <c r="D47" s="14" t="str">
        <f>VLOOKUP(B47,Sheet1!A:M,3,FALSE)</f>
        <v>--</v>
      </c>
      <c r="E47" s="14" t="str">
        <f>VLOOKUP(B47,Sheet1!A:M,4,FALSE)</f>
        <v>--</v>
      </c>
      <c r="F47" s="14" t="str">
        <f>VLOOKUP(B47,Sheet1!A:M,5,FALSE)</f>
        <v>--</v>
      </c>
      <c r="G47" s="14" t="str">
        <f>VLOOKUP(B47,Sheet1!A:M,6,FALSE)</f>
        <v>--</v>
      </c>
      <c r="H47" s="14" t="str">
        <f>VLOOKUP(B47,Sheet1!A:M,7,FALSE)</f>
        <v>--</v>
      </c>
      <c r="I47" s="14" t="str">
        <f>VLOOKUP(B47,Sheet1!A:M,8,FALSE)</f>
        <v>--</v>
      </c>
      <c r="J47" s="14" t="str">
        <f>VLOOKUP(B47,Sheet1!A:M,9,FALSE)</f>
        <v>5</v>
      </c>
      <c r="K47" s="14" t="str">
        <f>VLOOKUP(B47,Sheet1!A:M,10,FALSE)</f>
        <v>8</v>
      </c>
      <c r="L47" s="14">
        <f>VLOOKUP(B47,Sheet1!A:M,11,FALSE)</f>
        <v>92.44</v>
      </c>
      <c r="M47" s="14">
        <f>VLOOKUP(B47,Sheet1!A:M,12,FALSE)</f>
        <v>27</v>
      </c>
      <c r="N47" s="14" t="str">
        <f>VLOOKUP(B47,Sheet1!A:M,13,FALSE)</f>
        <v>一般</v>
      </c>
    </row>
    <row r="48" spans="1:14" ht="21" customHeight="1">
      <c r="A48" s="15"/>
      <c r="B48" s="13" t="s">
        <v>62</v>
      </c>
      <c r="C48" s="14">
        <f>VLOOKUP(B48,Sheet1!A:M,2,FALSE)</f>
        <v>27.12</v>
      </c>
      <c r="D48" s="14" t="str">
        <f>VLOOKUP(B48,Sheet1!A:M,3,FALSE)</f>
        <v>--</v>
      </c>
      <c r="E48" s="14" t="str">
        <f>VLOOKUP(B48,Sheet1!A:M,4,FALSE)</f>
        <v>--</v>
      </c>
      <c r="F48" s="14" t="str">
        <f>VLOOKUP(B48,Sheet1!A:M,5,FALSE)</f>
        <v>--</v>
      </c>
      <c r="G48" s="14" t="str">
        <f>VLOOKUP(B48,Sheet1!A:M,6,FALSE)</f>
        <v>--</v>
      </c>
      <c r="H48" s="14" t="str">
        <f>VLOOKUP(B48,Sheet1!A:M,7,FALSE)</f>
        <v>--</v>
      </c>
      <c r="I48" s="14" t="str">
        <f>VLOOKUP(B48,Sheet1!A:M,8,FALSE)</f>
        <v>--</v>
      </c>
      <c r="J48" s="14" t="str">
        <f>VLOOKUP(B48,Sheet1!A:M,9,FALSE)</f>
        <v>--</v>
      </c>
      <c r="K48" s="14" t="str">
        <f>VLOOKUP(B48,Sheet1!A:M,10,FALSE)</f>
        <v>8</v>
      </c>
      <c r="L48" s="14">
        <f>VLOOKUP(B48,Sheet1!A:M,11,FALSE)</f>
        <v>92.42</v>
      </c>
      <c r="M48" s="14">
        <f>VLOOKUP(B48,Sheet1!A:M,12,FALSE)</f>
        <v>28</v>
      </c>
      <c r="N48" s="14" t="str">
        <f>VLOOKUP(B48,Sheet1!A:M,13,FALSE)</f>
        <v>差</v>
      </c>
    </row>
    <row r="49" spans="1:14" ht="21" customHeight="1">
      <c r="A49" s="15"/>
      <c r="B49" s="13" t="s">
        <v>63</v>
      </c>
      <c r="C49" s="14">
        <f>VLOOKUP(B49,Sheet1!A:M,2,FALSE)</f>
        <v>26.64</v>
      </c>
      <c r="D49" s="14" t="str">
        <f>VLOOKUP(B49,Sheet1!A:M,3,FALSE)</f>
        <v>--</v>
      </c>
      <c r="E49" s="14" t="str">
        <f>VLOOKUP(B49,Sheet1!A:M,4,FALSE)</f>
        <v>--</v>
      </c>
      <c r="F49" s="14" t="str">
        <f>VLOOKUP(B49,Sheet1!A:M,5,FALSE)</f>
        <v>--</v>
      </c>
      <c r="G49" s="14" t="str">
        <f>VLOOKUP(B49,Sheet1!A:M,6,FALSE)</f>
        <v>--</v>
      </c>
      <c r="H49" s="14" t="str">
        <f>VLOOKUP(B49,Sheet1!A:M,7,FALSE)</f>
        <v>--</v>
      </c>
      <c r="I49" s="14" t="str">
        <f>VLOOKUP(B49,Sheet1!A:M,8,FALSE)</f>
        <v>--</v>
      </c>
      <c r="J49" s="14" t="str">
        <f>VLOOKUP(B49,Sheet1!A:M,9,FALSE)</f>
        <v>5</v>
      </c>
      <c r="K49" s="14" t="str">
        <f>VLOOKUP(B49,Sheet1!A:M,10,FALSE)</f>
        <v>8</v>
      </c>
      <c r="L49" s="14">
        <f>VLOOKUP(B49,Sheet1!A:M,11,FALSE)</f>
        <v>92.19</v>
      </c>
      <c r="M49" s="14">
        <f>VLOOKUP(B49,Sheet1!A:M,12,FALSE)</f>
        <v>29</v>
      </c>
      <c r="N49" s="14" t="str">
        <f>VLOOKUP(B49,Sheet1!A:M,13,FALSE)</f>
        <v>差</v>
      </c>
    </row>
    <row r="50" spans="1:14" ht="21" customHeight="1">
      <c r="A50" s="15"/>
      <c r="B50" s="13" t="s">
        <v>64</v>
      </c>
      <c r="C50" s="14">
        <f>VLOOKUP(B50,Sheet1!A:M,2,FALSE)</f>
        <v>26.62</v>
      </c>
      <c r="D50" s="14" t="str">
        <f>VLOOKUP(B50,Sheet1!A:M,3,FALSE)</f>
        <v>--</v>
      </c>
      <c r="E50" s="14" t="str">
        <f>VLOOKUP(B50,Sheet1!A:M,4,FALSE)</f>
        <v>--</v>
      </c>
      <c r="F50" s="14" t="str">
        <f>VLOOKUP(B50,Sheet1!A:M,5,FALSE)</f>
        <v>--</v>
      </c>
      <c r="G50" s="14" t="str">
        <f>VLOOKUP(B50,Sheet1!A:M,6,FALSE)</f>
        <v>--</v>
      </c>
      <c r="H50" s="14" t="str">
        <f>VLOOKUP(B50,Sheet1!A:M,7,FALSE)</f>
        <v>--</v>
      </c>
      <c r="I50" s="14" t="str">
        <f>VLOOKUP(B50,Sheet1!A:M,8,FALSE)</f>
        <v>--</v>
      </c>
      <c r="J50" s="14" t="str">
        <f>VLOOKUP(B50,Sheet1!A:M,9,FALSE)</f>
        <v>--</v>
      </c>
      <c r="K50" s="14" t="str">
        <f>VLOOKUP(B50,Sheet1!A:M,10,FALSE)</f>
        <v>8</v>
      </c>
      <c r="L50" s="14">
        <f>VLOOKUP(B50,Sheet1!A:M,11,FALSE)</f>
        <v>91.11</v>
      </c>
      <c r="M50" s="14">
        <f>VLOOKUP(B50,Sheet1!A:M,12,FALSE)</f>
        <v>30</v>
      </c>
      <c r="N50" s="14" t="str">
        <f>VLOOKUP(B50,Sheet1!A:M,13,FALSE)</f>
        <v>差</v>
      </c>
    </row>
    <row r="51" spans="1:14" ht="21" customHeight="1">
      <c r="A51" s="12" t="s">
        <v>65</v>
      </c>
      <c r="B51" s="13" t="s">
        <v>66</v>
      </c>
      <c r="C51" s="14">
        <f>VLOOKUP(B51,Sheet1!A:M,2,FALSE)</f>
        <v>27.99</v>
      </c>
      <c r="D51" s="14" t="str">
        <f>VLOOKUP(B51,Sheet1!A:M,3,FALSE)</f>
        <v>--</v>
      </c>
      <c r="E51" s="14" t="str">
        <f>VLOOKUP(B51,Sheet1!A:M,4,FALSE)</f>
        <v>--</v>
      </c>
      <c r="F51" s="14" t="str">
        <f>VLOOKUP(B51,Sheet1!A:M,5,FALSE)</f>
        <v>--</v>
      </c>
      <c r="G51" s="14" t="str">
        <f>VLOOKUP(B51,Sheet1!A:M,6,FALSE)</f>
        <v>--</v>
      </c>
      <c r="H51" s="14" t="str">
        <f>VLOOKUP(B51,Sheet1!A:M,7,FALSE)</f>
        <v>--</v>
      </c>
      <c r="I51" s="14" t="str">
        <f>VLOOKUP(B51,Sheet1!A:M,8,FALSE)</f>
        <v>--</v>
      </c>
      <c r="J51" s="14" t="str">
        <f>VLOOKUP(B51,Sheet1!A:M,9,FALSE)</f>
        <v>5</v>
      </c>
      <c r="K51" s="14" t="str">
        <f>VLOOKUP(B51,Sheet1!A:M,10,FALSE)</f>
        <v>10</v>
      </c>
      <c r="L51" s="14">
        <f>VLOOKUP(B51,Sheet1!A:M,11,FALSE)</f>
        <v>99.98</v>
      </c>
      <c r="M51" s="14">
        <f>VLOOKUP(B51,Sheet1!A:M,12,FALSE)</f>
        <v>1</v>
      </c>
      <c r="N51" s="14" t="str">
        <f>VLOOKUP(B51,Sheet1!A:M,13,FALSE)</f>
        <v>好</v>
      </c>
    </row>
    <row r="52" spans="1:14" ht="21" customHeight="1">
      <c r="A52" s="15"/>
      <c r="B52" s="13" t="s">
        <v>67</v>
      </c>
      <c r="C52" s="14">
        <f>VLOOKUP(B52,Sheet1!A:M,2,FALSE)</f>
        <v>27.66</v>
      </c>
      <c r="D52" s="14" t="str">
        <f>VLOOKUP(B52,Sheet1!A:M,3,FALSE)</f>
        <v>--</v>
      </c>
      <c r="E52" s="14" t="str">
        <f>VLOOKUP(B52,Sheet1!A:M,4,FALSE)</f>
        <v>14.958</v>
      </c>
      <c r="F52" s="14" t="str">
        <f>VLOOKUP(B52,Sheet1!A:M,5,FALSE)</f>
        <v>7</v>
      </c>
      <c r="G52" s="14" t="str">
        <f>VLOOKUP(B52,Sheet1!A:M,6,FALSE)</f>
        <v>5</v>
      </c>
      <c r="H52" s="14" t="str">
        <f>VLOOKUP(B52,Sheet1!A:M,7,FALSE)</f>
        <v>4.861</v>
      </c>
      <c r="I52" s="14" t="str">
        <f>VLOOKUP(B52,Sheet1!A:M,8,FALSE)</f>
        <v>5</v>
      </c>
      <c r="J52" s="14" t="str">
        <f>VLOOKUP(B52,Sheet1!A:M,9,FALSE)</f>
        <v>5</v>
      </c>
      <c r="K52" s="14" t="str">
        <f>VLOOKUP(B52,Sheet1!A:M,10,FALSE)</f>
        <v>9.2</v>
      </c>
      <c r="L52" s="14">
        <f>VLOOKUP(B52,Sheet1!A:M,11,FALSE)</f>
        <v>98.35</v>
      </c>
      <c r="M52" s="14">
        <f>VLOOKUP(B52,Sheet1!A:M,12,FALSE)</f>
        <v>2</v>
      </c>
      <c r="N52" s="14" t="str">
        <f>VLOOKUP(B52,Sheet1!A:M,13,FALSE)</f>
        <v>好</v>
      </c>
    </row>
    <row r="53" spans="1:14" ht="21" customHeight="1">
      <c r="A53" s="15"/>
      <c r="B53" s="13" t="s">
        <v>68</v>
      </c>
      <c r="C53" s="14">
        <f>VLOOKUP(B53,Sheet1!A:M,2,FALSE)</f>
        <v>27.09</v>
      </c>
      <c r="D53" s="14" t="str">
        <f>VLOOKUP(B53,Sheet1!A:M,3,FALSE)</f>
        <v>20</v>
      </c>
      <c r="E53" s="14" t="str">
        <f>VLOOKUP(B53,Sheet1!A:M,4,FALSE)</f>
        <v>14.999</v>
      </c>
      <c r="F53" s="14" t="str">
        <f>VLOOKUP(B53,Sheet1!A:M,5,FALSE)</f>
        <v>7</v>
      </c>
      <c r="G53" s="14" t="str">
        <f>VLOOKUP(B53,Sheet1!A:M,6,FALSE)</f>
        <v>5</v>
      </c>
      <c r="H53" s="14" t="str">
        <f>VLOOKUP(B53,Sheet1!A:M,7,FALSE)</f>
        <v>4.998</v>
      </c>
      <c r="I53" s="14" t="str">
        <f>VLOOKUP(B53,Sheet1!A:M,8,FALSE)</f>
        <v>5</v>
      </c>
      <c r="J53" s="14" t="str">
        <f>VLOOKUP(B53,Sheet1!A:M,9,FALSE)</f>
        <v>5</v>
      </c>
      <c r="K53" s="14" t="str">
        <f>VLOOKUP(B53,Sheet1!A:M,10,FALSE)</f>
        <v>8.5</v>
      </c>
      <c r="L53" s="14">
        <f>VLOOKUP(B53,Sheet1!A:M,11,FALSE)</f>
        <v>97.59</v>
      </c>
      <c r="M53" s="14">
        <f>VLOOKUP(B53,Sheet1!A:M,12,FALSE)</f>
        <v>3</v>
      </c>
      <c r="N53" s="14" t="str">
        <f>VLOOKUP(B53,Sheet1!A:M,13,FALSE)</f>
        <v>好</v>
      </c>
    </row>
    <row r="54" spans="1:14" ht="21" customHeight="1">
      <c r="A54" s="15"/>
      <c r="B54" s="13" t="s">
        <v>69</v>
      </c>
      <c r="C54" s="14">
        <f>VLOOKUP(B54,Sheet1!A:M,2,FALSE)</f>
        <v>28.05</v>
      </c>
      <c r="D54" s="14" t="str">
        <f>VLOOKUP(B54,Sheet1!A:M,3,FALSE)</f>
        <v>--</v>
      </c>
      <c r="E54" s="14" t="str">
        <f>VLOOKUP(B54,Sheet1!A:M,4,FALSE)</f>
        <v>15</v>
      </c>
      <c r="F54" s="14" t="str">
        <f>VLOOKUP(B54,Sheet1!A:M,5,FALSE)</f>
        <v>7</v>
      </c>
      <c r="G54" s="14" t="str">
        <f>VLOOKUP(B54,Sheet1!A:M,6,FALSE)</f>
        <v>5</v>
      </c>
      <c r="H54" s="14" t="str">
        <f>VLOOKUP(B54,Sheet1!A:M,7,FALSE)</f>
        <v>5</v>
      </c>
      <c r="I54" s="14" t="str">
        <f>VLOOKUP(B54,Sheet1!A:M,8,FALSE)</f>
        <v>5</v>
      </c>
      <c r="J54" s="14" t="str">
        <f>VLOOKUP(B54,Sheet1!A:M,9,FALSE)</f>
        <v>5</v>
      </c>
      <c r="K54" s="14" t="str">
        <f>VLOOKUP(B54,Sheet1!A:M,10,FALSE)</f>
        <v>8</v>
      </c>
      <c r="L54" s="14">
        <f>VLOOKUP(B54,Sheet1!A:M,11,FALSE)</f>
        <v>97.56</v>
      </c>
      <c r="M54" s="14">
        <f>VLOOKUP(B54,Sheet1!A:M,12,FALSE)</f>
        <v>4</v>
      </c>
      <c r="N54" s="14" t="str">
        <f>VLOOKUP(B54,Sheet1!A:M,13,FALSE)</f>
        <v>好</v>
      </c>
    </row>
    <row r="55" spans="1:14" ht="21" customHeight="1">
      <c r="A55" s="15"/>
      <c r="B55" s="13" t="s">
        <v>70</v>
      </c>
      <c r="C55" s="14">
        <f>VLOOKUP(B55,Sheet1!A:M,2,FALSE)</f>
        <v>26.96</v>
      </c>
      <c r="D55" s="14" t="str">
        <f>VLOOKUP(B55,Sheet1!A:M,3,FALSE)</f>
        <v>20</v>
      </c>
      <c r="E55" s="14" t="str">
        <f>VLOOKUP(B55,Sheet1!A:M,4,FALSE)</f>
        <v>15</v>
      </c>
      <c r="F55" s="14" t="str">
        <f>VLOOKUP(B55,Sheet1!A:M,5,FALSE)</f>
        <v>7</v>
      </c>
      <c r="G55" s="14" t="str">
        <f>VLOOKUP(B55,Sheet1!A:M,6,FALSE)</f>
        <v>5</v>
      </c>
      <c r="H55" s="14" t="str">
        <f>VLOOKUP(B55,Sheet1!A:M,7,FALSE)</f>
        <v>5</v>
      </c>
      <c r="I55" s="14" t="str">
        <f>VLOOKUP(B55,Sheet1!A:M,8,FALSE)</f>
        <v>5</v>
      </c>
      <c r="J55" s="14" t="str">
        <f>VLOOKUP(B55,Sheet1!A:M,9,FALSE)</f>
        <v>5</v>
      </c>
      <c r="K55" s="14" t="str">
        <f>VLOOKUP(B55,Sheet1!A:M,10,FALSE)</f>
        <v>8</v>
      </c>
      <c r="L55" s="14">
        <f>VLOOKUP(B55,Sheet1!A:M,11,FALSE)</f>
        <v>96.96</v>
      </c>
      <c r="M55" s="14">
        <f>VLOOKUP(B55,Sheet1!A:M,12,FALSE)</f>
        <v>5</v>
      </c>
      <c r="N55" s="14" t="str">
        <f>VLOOKUP(B55,Sheet1!A:M,13,FALSE)</f>
        <v>好</v>
      </c>
    </row>
    <row r="56" spans="1:14" ht="21" customHeight="1">
      <c r="A56" s="15"/>
      <c r="B56" s="13" t="s">
        <v>71</v>
      </c>
      <c r="C56" s="14">
        <f>VLOOKUP(B56,Sheet1!A:M,2,FALSE)</f>
        <v>26.62</v>
      </c>
      <c r="D56" s="14" t="str">
        <f>VLOOKUP(B56,Sheet1!A:M,3,FALSE)</f>
        <v>20</v>
      </c>
      <c r="E56" s="14" t="str">
        <f>VLOOKUP(B56,Sheet1!A:M,4,FALSE)</f>
        <v>15</v>
      </c>
      <c r="F56" s="14" t="str">
        <f>VLOOKUP(B56,Sheet1!A:M,5,FALSE)</f>
        <v>7</v>
      </c>
      <c r="G56" s="14" t="str">
        <f>VLOOKUP(B56,Sheet1!A:M,6,FALSE)</f>
        <v>5</v>
      </c>
      <c r="H56" s="14" t="str">
        <f>VLOOKUP(B56,Sheet1!A:M,7,FALSE)</f>
        <v>5</v>
      </c>
      <c r="I56" s="14" t="str">
        <f>VLOOKUP(B56,Sheet1!A:M,8,FALSE)</f>
        <v>5</v>
      </c>
      <c r="J56" s="14" t="str">
        <f>VLOOKUP(B56,Sheet1!A:M,9,FALSE)</f>
        <v>5</v>
      </c>
      <c r="K56" s="14" t="str">
        <f>VLOOKUP(B56,Sheet1!A:M,10,FALSE)</f>
        <v>8</v>
      </c>
      <c r="L56" s="14">
        <f>VLOOKUP(B56,Sheet1!A:M,11,FALSE)</f>
        <v>96.62</v>
      </c>
      <c r="M56" s="14">
        <f>VLOOKUP(B56,Sheet1!A:M,12,FALSE)</f>
        <v>6</v>
      </c>
      <c r="N56" s="14" t="str">
        <f>VLOOKUP(B56,Sheet1!A:M,13,FALSE)</f>
        <v>一般</v>
      </c>
    </row>
    <row r="57" spans="1:14" ht="21" customHeight="1">
      <c r="A57" s="15"/>
      <c r="B57" s="13" t="s">
        <v>72</v>
      </c>
      <c r="C57" s="14">
        <f>VLOOKUP(B57,Sheet1!A:M,2,FALSE)</f>
        <v>26.33</v>
      </c>
      <c r="D57" s="14" t="str">
        <f>VLOOKUP(B57,Sheet1!A:M,3,FALSE)</f>
        <v>--</v>
      </c>
      <c r="E57" s="14" t="str">
        <f>VLOOKUP(B57,Sheet1!A:M,4,FALSE)</f>
        <v>15</v>
      </c>
      <c r="F57" s="14" t="str">
        <f>VLOOKUP(B57,Sheet1!A:M,5,FALSE)</f>
        <v>7</v>
      </c>
      <c r="G57" s="14" t="str">
        <f>VLOOKUP(B57,Sheet1!A:M,6,FALSE)</f>
        <v>5</v>
      </c>
      <c r="H57" s="14" t="str">
        <f>VLOOKUP(B57,Sheet1!A:M,7,FALSE)</f>
        <v>5</v>
      </c>
      <c r="I57" s="14" t="str">
        <f>VLOOKUP(B57,Sheet1!A:M,8,FALSE)</f>
        <v>5</v>
      </c>
      <c r="J57" s="14" t="str">
        <f>VLOOKUP(B57,Sheet1!A:M,9,FALSE)</f>
        <v>5</v>
      </c>
      <c r="K57" s="14" t="str">
        <f>VLOOKUP(B57,Sheet1!A:M,10,FALSE)</f>
        <v>8</v>
      </c>
      <c r="L57" s="14">
        <f>VLOOKUP(B57,Sheet1!A:M,11,FALSE)</f>
        <v>95.41</v>
      </c>
      <c r="M57" s="14">
        <f>VLOOKUP(B57,Sheet1!A:M,12,FALSE)</f>
        <v>7</v>
      </c>
      <c r="N57" s="14" t="str">
        <f>VLOOKUP(B57,Sheet1!A:M,13,FALSE)</f>
        <v>一般</v>
      </c>
    </row>
    <row r="58" spans="1:14" ht="21" customHeight="1">
      <c r="A58" s="15"/>
      <c r="B58" s="13" t="s">
        <v>73</v>
      </c>
      <c r="C58" s="14">
        <f>VLOOKUP(B58,Sheet1!A:M,2,FALSE)</f>
        <v>27.82</v>
      </c>
      <c r="D58" s="14" t="str">
        <f>VLOOKUP(B58,Sheet1!A:M,3,FALSE)</f>
        <v>--</v>
      </c>
      <c r="E58" s="14" t="str">
        <f>VLOOKUP(B58,Sheet1!A:M,4,FALSE)</f>
        <v>--</v>
      </c>
      <c r="F58" s="14" t="str">
        <f>VLOOKUP(B58,Sheet1!A:M,5,FALSE)</f>
        <v>--</v>
      </c>
      <c r="G58" s="14" t="str">
        <f>VLOOKUP(B58,Sheet1!A:M,6,FALSE)</f>
        <v>--</v>
      </c>
      <c r="H58" s="14" t="str">
        <f>VLOOKUP(B58,Sheet1!A:M,7,FALSE)</f>
        <v>--</v>
      </c>
      <c r="I58" s="14" t="str">
        <f>VLOOKUP(B58,Sheet1!A:M,8,FALSE)</f>
        <v>--</v>
      </c>
      <c r="J58" s="14" t="str">
        <f>VLOOKUP(B58,Sheet1!A:M,9,FALSE)</f>
        <v>--</v>
      </c>
      <c r="K58" s="14" t="str">
        <f>VLOOKUP(B58,Sheet1!A:M,10,FALSE)</f>
        <v>8</v>
      </c>
      <c r="L58" s="14">
        <f>VLOOKUP(B58,Sheet1!A:M,11,FALSE)</f>
        <v>94.26</v>
      </c>
      <c r="M58" s="14">
        <f>VLOOKUP(B58,Sheet1!A:M,12,FALSE)</f>
        <v>8</v>
      </c>
      <c r="N58" s="14" t="str">
        <f>VLOOKUP(B58,Sheet1!A:M,13,FALSE)</f>
        <v>一般</v>
      </c>
    </row>
    <row r="59" spans="1:14" ht="21" customHeight="1">
      <c r="A59" s="15"/>
      <c r="B59" s="13" t="s">
        <v>74</v>
      </c>
      <c r="C59" s="14">
        <f>VLOOKUP(B59,Sheet1!A:M,2,FALSE)</f>
        <v>27.68</v>
      </c>
      <c r="D59" s="14" t="str">
        <f>VLOOKUP(B59,Sheet1!A:M,3,FALSE)</f>
        <v>--</v>
      </c>
      <c r="E59" s="14" t="str">
        <f>VLOOKUP(B59,Sheet1!A:M,4,FALSE)</f>
        <v>--</v>
      </c>
      <c r="F59" s="14" t="str">
        <f>VLOOKUP(B59,Sheet1!A:M,5,FALSE)</f>
        <v>--</v>
      </c>
      <c r="G59" s="14" t="str">
        <f>VLOOKUP(B59,Sheet1!A:M,6,FALSE)</f>
        <v>--</v>
      </c>
      <c r="H59" s="14" t="str">
        <f>VLOOKUP(B59,Sheet1!A:M,7,FALSE)</f>
        <v>--</v>
      </c>
      <c r="I59" s="14" t="str">
        <f>VLOOKUP(B59,Sheet1!A:M,8,FALSE)</f>
        <v>--</v>
      </c>
      <c r="J59" s="14" t="str">
        <f>VLOOKUP(B59,Sheet1!A:M,9,FALSE)</f>
        <v>--</v>
      </c>
      <c r="K59" s="14" t="str">
        <f>VLOOKUP(B59,Sheet1!A:M,10,FALSE)</f>
        <v>8</v>
      </c>
      <c r="L59" s="14">
        <f>VLOOKUP(B59,Sheet1!A:M,11,FALSE)</f>
        <v>93.9</v>
      </c>
      <c r="M59" s="14">
        <f>VLOOKUP(B59,Sheet1!A:M,12,FALSE)</f>
        <v>9</v>
      </c>
      <c r="N59" s="14" t="str">
        <f>VLOOKUP(B59,Sheet1!A:M,13,FALSE)</f>
        <v>一般</v>
      </c>
    </row>
    <row r="60" spans="1:14" ht="21" customHeight="1">
      <c r="A60" s="15"/>
      <c r="B60" s="13" t="s">
        <v>75</v>
      </c>
      <c r="C60" s="14">
        <f>VLOOKUP(B60,Sheet1!A:M,2,FALSE)</f>
        <v>27.31</v>
      </c>
      <c r="D60" s="14" t="str">
        <f>VLOOKUP(B60,Sheet1!A:M,3,FALSE)</f>
        <v>--</v>
      </c>
      <c r="E60" s="14" t="str">
        <f>VLOOKUP(B60,Sheet1!A:M,4,FALSE)</f>
        <v>--</v>
      </c>
      <c r="F60" s="14" t="str">
        <f>VLOOKUP(B60,Sheet1!A:M,5,FALSE)</f>
        <v>--</v>
      </c>
      <c r="G60" s="14" t="str">
        <f>VLOOKUP(B60,Sheet1!A:M,6,FALSE)</f>
        <v>--</v>
      </c>
      <c r="H60" s="14" t="str">
        <f>VLOOKUP(B60,Sheet1!A:M,7,FALSE)</f>
        <v>--</v>
      </c>
      <c r="I60" s="14" t="str">
        <f>VLOOKUP(B60,Sheet1!A:M,8,FALSE)</f>
        <v>--</v>
      </c>
      <c r="J60" s="14" t="str">
        <f>VLOOKUP(B60,Sheet1!A:M,9,FALSE)</f>
        <v>5</v>
      </c>
      <c r="K60" s="14" t="str">
        <f>VLOOKUP(B60,Sheet1!A:M,10,FALSE)</f>
        <v>8</v>
      </c>
      <c r="L60" s="14">
        <f>VLOOKUP(B60,Sheet1!A:M,11,FALSE)</f>
        <v>93.74</v>
      </c>
      <c r="M60" s="14">
        <f>VLOOKUP(B60,Sheet1!A:M,12,FALSE)</f>
        <v>10</v>
      </c>
      <c r="N60" s="14" t="str">
        <f>VLOOKUP(B60,Sheet1!A:M,13,FALSE)</f>
        <v>一般</v>
      </c>
    </row>
    <row r="61" spans="1:14" ht="21" customHeight="1">
      <c r="A61" s="15"/>
      <c r="B61" s="13" t="s">
        <v>76</v>
      </c>
      <c r="C61" s="14">
        <f>VLOOKUP(B61,Sheet1!A:M,2,FALSE)</f>
        <v>27.31</v>
      </c>
      <c r="D61" s="14" t="str">
        <f>VLOOKUP(B61,Sheet1!A:M,3,FALSE)</f>
        <v>--</v>
      </c>
      <c r="E61" s="14" t="str">
        <f>VLOOKUP(B61,Sheet1!A:M,4,FALSE)</f>
        <v>--</v>
      </c>
      <c r="F61" s="14" t="str">
        <f>VLOOKUP(B61,Sheet1!A:M,5,FALSE)</f>
        <v>--</v>
      </c>
      <c r="G61" s="14" t="str">
        <f>VLOOKUP(B61,Sheet1!A:M,6,FALSE)</f>
        <v>--</v>
      </c>
      <c r="H61" s="14" t="str">
        <f>VLOOKUP(B61,Sheet1!A:M,7,FALSE)</f>
        <v>--</v>
      </c>
      <c r="I61" s="14" t="str">
        <f>VLOOKUP(B61,Sheet1!A:M,8,FALSE)</f>
        <v>--</v>
      </c>
      <c r="J61" s="14" t="str">
        <f>VLOOKUP(B61,Sheet1!A:M,9,FALSE)</f>
        <v>5</v>
      </c>
      <c r="K61" s="14" t="str">
        <f>VLOOKUP(B61,Sheet1!A:M,10,FALSE)</f>
        <v>8</v>
      </c>
      <c r="L61" s="14">
        <f>VLOOKUP(B61,Sheet1!A:M,11,FALSE)</f>
        <v>93.74</v>
      </c>
      <c r="M61" s="14">
        <f>VLOOKUP(B61,Sheet1!A:M,12,FALSE)</f>
        <v>10</v>
      </c>
      <c r="N61" s="14" t="str">
        <f>VLOOKUP(B61,Sheet1!A:M,13,FALSE)</f>
        <v>一般</v>
      </c>
    </row>
    <row r="62" spans="1:14" ht="21" customHeight="1">
      <c r="A62" s="15"/>
      <c r="B62" s="13" t="s">
        <v>77</v>
      </c>
      <c r="C62" s="14">
        <f>VLOOKUP(B62,Sheet1!A:M,2,FALSE)</f>
        <v>26.99</v>
      </c>
      <c r="D62" s="14" t="str">
        <f>VLOOKUP(B62,Sheet1!A:M,3,FALSE)</f>
        <v>--</v>
      </c>
      <c r="E62" s="14" t="str">
        <f>VLOOKUP(B62,Sheet1!A:M,4,FALSE)</f>
        <v>--</v>
      </c>
      <c r="F62" s="14" t="str">
        <f>VLOOKUP(B62,Sheet1!A:M,5,FALSE)</f>
        <v>--</v>
      </c>
      <c r="G62" s="14" t="str">
        <f>VLOOKUP(B62,Sheet1!A:M,6,FALSE)</f>
        <v>--</v>
      </c>
      <c r="H62" s="14" t="str">
        <f>VLOOKUP(B62,Sheet1!A:M,7,FALSE)</f>
        <v>--</v>
      </c>
      <c r="I62" s="14" t="str">
        <f>VLOOKUP(B62,Sheet1!A:M,8,FALSE)</f>
        <v>--</v>
      </c>
      <c r="J62" s="14" t="str">
        <f>VLOOKUP(B62,Sheet1!A:M,9,FALSE)</f>
        <v>5</v>
      </c>
      <c r="K62" s="14" t="str">
        <f>VLOOKUP(B62,Sheet1!A:M,10,FALSE)</f>
        <v>8</v>
      </c>
      <c r="L62" s="14">
        <f>VLOOKUP(B62,Sheet1!A:M,11,FALSE)</f>
        <v>93</v>
      </c>
      <c r="M62" s="14">
        <f>VLOOKUP(B62,Sheet1!A:M,12,FALSE)</f>
        <v>12</v>
      </c>
      <c r="N62" s="14" t="str">
        <f>VLOOKUP(B62,Sheet1!A:M,13,FALSE)</f>
        <v>一般</v>
      </c>
    </row>
    <row r="63" spans="1:14" ht="21" customHeight="1">
      <c r="A63" s="15"/>
      <c r="B63" s="13" t="s">
        <v>78</v>
      </c>
      <c r="C63" s="14">
        <f>VLOOKUP(B63,Sheet1!A:M,2,FALSE)</f>
        <v>27.27</v>
      </c>
      <c r="D63" s="14" t="str">
        <f>VLOOKUP(B63,Sheet1!A:M,3,FALSE)</f>
        <v>--</v>
      </c>
      <c r="E63" s="14" t="str">
        <f>VLOOKUP(B63,Sheet1!A:M,4,FALSE)</f>
        <v>--</v>
      </c>
      <c r="F63" s="14" t="str">
        <f>VLOOKUP(B63,Sheet1!A:M,5,FALSE)</f>
        <v>--</v>
      </c>
      <c r="G63" s="14" t="str">
        <f>VLOOKUP(B63,Sheet1!A:M,6,FALSE)</f>
        <v>--</v>
      </c>
      <c r="H63" s="14" t="str">
        <f>VLOOKUP(B63,Sheet1!A:M,7,FALSE)</f>
        <v>--</v>
      </c>
      <c r="I63" s="14" t="str">
        <f>VLOOKUP(B63,Sheet1!A:M,8,FALSE)</f>
        <v>--</v>
      </c>
      <c r="J63" s="14" t="str">
        <f>VLOOKUP(B63,Sheet1!A:M,9,FALSE)</f>
        <v>--</v>
      </c>
      <c r="K63" s="14" t="str">
        <f>VLOOKUP(B63,Sheet1!A:M,10,FALSE)</f>
        <v>8</v>
      </c>
      <c r="L63" s="14">
        <f>VLOOKUP(B63,Sheet1!A:M,11,FALSE)</f>
        <v>92.82</v>
      </c>
      <c r="M63" s="14">
        <f>VLOOKUP(B63,Sheet1!A:M,12,FALSE)</f>
        <v>13</v>
      </c>
      <c r="N63" s="14" t="str">
        <f>VLOOKUP(B63,Sheet1!A:M,13,FALSE)</f>
        <v>一般</v>
      </c>
    </row>
    <row r="64" spans="1:14" ht="21" customHeight="1">
      <c r="A64" s="15"/>
      <c r="B64" s="13" t="s">
        <v>79</v>
      </c>
      <c r="C64" s="14">
        <f>VLOOKUP(B64,Sheet1!A:M,2,FALSE)</f>
        <v>27.15</v>
      </c>
      <c r="D64" s="14" t="str">
        <f>VLOOKUP(B64,Sheet1!A:M,3,FALSE)</f>
        <v>--</v>
      </c>
      <c r="E64" s="14" t="str">
        <f>VLOOKUP(B64,Sheet1!A:M,4,FALSE)</f>
        <v>--</v>
      </c>
      <c r="F64" s="14" t="str">
        <f>VLOOKUP(B64,Sheet1!A:M,5,FALSE)</f>
        <v>--</v>
      </c>
      <c r="G64" s="14" t="str">
        <f>VLOOKUP(B64,Sheet1!A:M,6,FALSE)</f>
        <v>--</v>
      </c>
      <c r="H64" s="14" t="str">
        <f>VLOOKUP(B64,Sheet1!A:M,7,FALSE)</f>
        <v>--</v>
      </c>
      <c r="I64" s="14" t="str">
        <f>VLOOKUP(B64,Sheet1!A:M,8,FALSE)</f>
        <v>--</v>
      </c>
      <c r="J64" s="14" t="str">
        <f>VLOOKUP(B64,Sheet1!A:M,9,FALSE)</f>
        <v>--</v>
      </c>
      <c r="K64" s="14" t="str">
        <f>VLOOKUP(B64,Sheet1!A:M,10,FALSE)</f>
        <v>8</v>
      </c>
      <c r="L64" s="14">
        <f>VLOOKUP(B64,Sheet1!A:M,11,FALSE)</f>
        <v>92.5</v>
      </c>
      <c r="M64" s="14">
        <f>VLOOKUP(B64,Sheet1!A:M,12,FALSE)</f>
        <v>14</v>
      </c>
      <c r="N64" s="14" t="str">
        <f>VLOOKUP(B64,Sheet1!A:M,13,FALSE)</f>
        <v>一般</v>
      </c>
    </row>
    <row r="65" spans="1:14" ht="21" customHeight="1">
      <c r="A65" s="15"/>
      <c r="B65" s="13" t="s">
        <v>80</v>
      </c>
      <c r="C65" s="14">
        <f>VLOOKUP(B65,Sheet1!A:M,2,FALSE)</f>
        <v>27.13</v>
      </c>
      <c r="D65" s="14" t="str">
        <f>VLOOKUP(B65,Sheet1!A:M,3,FALSE)</f>
        <v>--</v>
      </c>
      <c r="E65" s="14" t="str">
        <f>VLOOKUP(B65,Sheet1!A:M,4,FALSE)</f>
        <v>--</v>
      </c>
      <c r="F65" s="14" t="str">
        <f>VLOOKUP(B65,Sheet1!A:M,5,FALSE)</f>
        <v>--</v>
      </c>
      <c r="G65" s="14" t="str">
        <f>VLOOKUP(B65,Sheet1!A:M,6,FALSE)</f>
        <v>--</v>
      </c>
      <c r="H65" s="14" t="str">
        <f>VLOOKUP(B65,Sheet1!A:M,7,FALSE)</f>
        <v>--</v>
      </c>
      <c r="I65" s="14" t="str">
        <f>VLOOKUP(B65,Sheet1!A:M,8,FALSE)</f>
        <v>--</v>
      </c>
      <c r="J65" s="14" t="str">
        <f>VLOOKUP(B65,Sheet1!A:M,9,FALSE)</f>
        <v>--</v>
      </c>
      <c r="K65" s="14" t="str">
        <f>VLOOKUP(B65,Sheet1!A:M,10,FALSE)</f>
        <v>8</v>
      </c>
      <c r="L65" s="14">
        <f>VLOOKUP(B65,Sheet1!A:M,11,FALSE)</f>
        <v>92.45</v>
      </c>
      <c r="M65" s="14">
        <f>VLOOKUP(B65,Sheet1!A:M,12,FALSE)</f>
        <v>15</v>
      </c>
      <c r="N65" s="14" t="str">
        <f>VLOOKUP(B65,Sheet1!A:M,13,FALSE)</f>
        <v>一般</v>
      </c>
    </row>
    <row r="66" spans="1:14" ht="21" customHeight="1">
      <c r="A66" s="15"/>
      <c r="B66" s="13" t="s">
        <v>81</v>
      </c>
      <c r="C66" s="14">
        <f>VLOOKUP(B66,Sheet1!A:M,2,FALSE)</f>
        <v>26.75</v>
      </c>
      <c r="D66" s="14" t="str">
        <f>VLOOKUP(B66,Sheet1!A:M,3,FALSE)</f>
        <v>--</v>
      </c>
      <c r="E66" s="14" t="str">
        <f>VLOOKUP(B66,Sheet1!A:M,4,FALSE)</f>
        <v>--</v>
      </c>
      <c r="F66" s="14" t="str">
        <f>VLOOKUP(B66,Sheet1!A:M,5,FALSE)</f>
        <v>--</v>
      </c>
      <c r="G66" s="14" t="str">
        <f>VLOOKUP(B66,Sheet1!A:M,6,FALSE)</f>
        <v>--</v>
      </c>
      <c r="H66" s="14" t="str">
        <f>VLOOKUP(B66,Sheet1!A:M,7,FALSE)</f>
        <v>--</v>
      </c>
      <c r="I66" s="14" t="str">
        <f>VLOOKUP(B66,Sheet1!A:M,8,FALSE)</f>
        <v>--</v>
      </c>
      <c r="J66" s="14" t="str">
        <f>VLOOKUP(B66,Sheet1!A:M,9,FALSE)</f>
        <v>5</v>
      </c>
      <c r="K66" s="14" t="str">
        <f>VLOOKUP(B66,Sheet1!A:M,10,FALSE)</f>
        <v>8</v>
      </c>
      <c r="L66" s="14">
        <f>VLOOKUP(B66,Sheet1!A:M,11,FALSE)</f>
        <v>92.44</v>
      </c>
      <c r="M66" s="14">
        <f>VLOOKUP(B66,Sheet1!A:M,12,FALSE)</f>
        <v>16</v>
      </c>
      <c r="N66" s="14" t="str">
        <f>VLOOKUP(B66,Sheet1!A:M,13,FALSE)</f>
        <v>一般</v>
      </c>
    </row>
    <row r="67" spans="1:14" ht="21" customHeight="1">
      <c r="A67" s="15"/>
      <c r="B67" s="13" t="s">
        <v>82</v>
      </c>
      <c r="C67" s="14">
        <f>VLOOKUP(B67,Sheet1!A:M,2,FALSE)</f>
        <v>27.01</v>
      </c>
      <c r="D67" s="14" t="str">
        <f>VLOOKUP(B67,Sheet1!A:M,3,FALSE)</f>
        <v>--</v>
      </c>
      <c r="E67" s="14" t="str">
        <f>VLOOKUP(B67,Sheet1!A:M,4,FALSE)</f>
        <v>--</v>
      </c>
      <c r="F67" s="14" t="str">
        <f>VLOOKUP(B67,Sheet1!A:M,5,FALSE)</f>
        <v>--</v>
      </c>
      <c r="G67" s="14" t="str">
        <f>VLOOKUP(B67,Sheet1!A:M,6,FALSE)</f>
        <v>--</v>
      </c>
      <c r="H67" s="14" t="str">
        <f>VLOOKUP(B67,Sheet1!A:M,7,FALSE)</f>
        <v>--</v>
      </c>
      <c r="I67" s="14" t="str">
        <f>VLOOKUP(B67,Sheet1!A:M,8,FALSE)</f>
        <v>--</v>
      </c>
      <c r="J67" s="14" t="str">
        <f>VLOOKUP(B67,Sheet1!A:M,9,FALSE)</f>
        <v>--</v>
      </c>
      <c r="K67" s="14" t="str">
        <f>VLOOKUP(B67,Sheet1!A:M,10,FALSE)</f>
        <v>8</v>
      </c>
      <c r="L67" s="14">
        <f>VLOOKUP(B67,Sheet1!A:M,11,FALSE)</f>
        <v>92.13</v>
      </c>
      <c r="M67" s="14">
        <f>VLOOKUP(B67,Sheet1!A:M,12,FALSE)</f>
        <v>17</v>
      </c>
      <c r="N67" s="14" t="str">
        <f>VLOOKUP(B67,Sheet1!A:M,13,FALSE)</f>
        <v>一般</v>
      </c>
    </row>
    <row r="68" spans="1:14" ht="21" customHeight="1">
      <c r="A68" s="15"/>
      <c r="B68" s="13" t="s">
        <v>83</v>
      </c>
      <c r="C68" s="14">
        <f>VLOOKUP(B68,Sheet1!A:M,2,FALSE)</f>
        <v>26.39</v>
      </c>
      <c r="D68" s="14" t="str">
        <f>VLOOKUP(B68,Sheet1!A:M,3,FALSE)</f>
        <v>--</v>
      </c>
      <c r="E68" s="14" t="str">
        <f>VLOOKUP(B68,Sheet1!A:M,4,FALSE)</f>
        <v>--</v>
      </c>
      <c r="F68" s="14" t="str">
        <f>VLOOKUP(B68,Sheet1!A:M,5,FALSE)</f>
        <v>--</v>
      </c>
      <c r="G68" s="14" t="str">
        <f>VLOOKUP(B68,Sheet1!A:M,6,FALSE)</f>
        <v>--</v>
      </c>
      <c r="H68" s="14" t="str">
        <f>VLOOKUP(B68,Sheet1!A:M,7,FALSE)</f>
        <v>--</v>
      </c>
      <c r="I68" s="14" t="str">
        <f>VLOOKUP(B68,Sheet1!A:M,8,FALSE)</f>
        <v>--</v>
      </c>
      <c r="J68" s="14" t="str">
        <f>VLOOKUP(B68,Sheet1!A:M,9,FALSE)</f>
        <v>5</v>
      </c>
      <c r="K68" s="14" t="str">
        <f>VLOOKUP(B68,Sheet1!A:M,10,FALSE)</f>
        <v>8</v>
      </c>
      <c r="L68" s="14">
        <f>VLOOKUP(B68,Sheet1!A:M,11,FALSE)</f>
        <v>91.61</v>
      </c>
      <c r="M68" s="14">
        <f>VLOOKUP(B68,Sheet1!A:M,12,FALSE)</f>
        <v>18</v>
      </c>
      <c r="N68" s="14" t="str">
        <f>VLOOKUP(B68,Sheet1!A:M,13,FALSE)</f>
        <v>一般</v>
      </c>
    </row>
    <row r="69" spans="1:14" ht="21" customHeight="1">
      <c r="A69" s="15"/>
      <c r="B69" s="13" t="s">
        <v>84</v>
      </c>
      <c r="C69" s="14">
        <f>VLOOKUP(B69,Sheet1!A:M,2,FALSE)</f>
        <v>26.77</v>
      </c>
      <c r="D69" s="14" t="str">
        <f>VLOOKUP(B69,Sheet1!A:M,3,FALSE)</f>
        <v>--</v>
      </c>
      <c r="E69" s="14" t="str">
        <f>VLOOKUP(B69,Sheet1!A:M,4,FALSE)</f>
        <v>--</v>
      </c>
      <c r="F69" s="14" t="str">
        <f>VLOOKUP(B69,Sheet1!A:M,5,FALSE)</f>
        <v>--</v>
      </c>
      <c r="G69" s="14" t="str">
        <f>VLOOKUP(B69,Sheet1!A:M,6,FALSE)</f>
        <v>--</v>
      </c>
      <c r="H69" s="14" t="str">
        <f>VLOOKUP(B69,Sheet1!A:M,7,FALSE)</f>
        <v>--</v>
      </c>
      <c r="I69" s="14" t="str">
        <f>VLOOKUP(B69,Sheet1!A:M,8,FALSE)</f>
        <v>--</v>
      </c>
      <c r="J69" s="14" t="str">
        <f>VLOOKUP(B69,Sheet1!A:M,9,FALSE)</f>
        <v>--</v>
      </c>
      <c r="K69" s="14" t="str">
        <f>VLOOKUP(B69,Sheet1!A:M,10,FALSE)</f>
        <v>8</v>
      </c>
      <c r="L69" s="14">
        <f>VLOOKUP(B69,Sheet1!A:M,11,FALSE)</f>
        <v>91.5</v>
      </c>
      <c r="M69" s="14">
        <f>VLOOKUP(B69,Sheet1!A:M,12,FALSE)</f>
        <v>19</v>
      </c>
      <c r="N69" s="14" t="str">
        <f>VLOOKUP(B69,Sheet1!A:M,13,FALSE)</f>
        <v>一般</v>
      </c>
    </row>
    <row r="70" spans="1:14" ht="21" customHeight="1">
      <c r="A70" s="15"/>
      <c r="B70" s="13" t="s">
        <v>85</v>
      </c>
      <c r="C70" s="14">
        <f>VLOOKUP(B70,Sheet1!A:M,2,FALSE)</f>
        <v>26.29</v>
      </c>
      <c r="D70" s="14" t="str">
        <f>VLOOKUP(B70,Sheet1!A:M,3,FALSE)</f>
        <v>--</v>
      </c>
      <c r="E70" s="14" t="str">
        <f>VLOOKUP(B70,Sheet1!A:M,4,FALSE)</f>
        <v>--</v>
      </c>
      <c r="F70" s="14" t="str">
        <f>VLOOKUP(B70,Sheet1!A:M,5,FALSE)</f>
        <v>--</v>
      </c>
      <c r="G70" s="14" t="str">
        <f>VLOOKUP(B70,Sheet1!A:M,6,FALSE)</f>
        <v>--</v>
      </c>
      <c r="H70" s="14" t="str">
        <f>VLOOKUP(B70,Sheet1!A:M,7,FALSE)</f>
        <v>--</v>
      </c>
      <c r="I70" s="14" t="str">
        <f>VLOOKUP(B70,Sheet1!A:M,8,FALSE)</f>
        <v>--</v>
      </c>
      <c r="J70" s="14" t="str">
        <f>VLOOKUP(B70,Sheet1!A:M,9,FALSE)</f>
        <v>5</v>
      </c>
      <c r="K70" s="14" t="str">
        <f>VLOOKUP(B70,Sheet1!A:M,10,FALSE)</f>
        <v>8</v>
      </c>
      <c r="L70" s="14">
        <f>VLOOKUP(B70,Sheet1!A:M,11,FALSE)</f>
        <v>91.37</v>
      </c>
      <c r="M70" s="14">
        <f>VLOOKUP(B70,Sheet1!A:M,12,FALSE)</f>
        <v>20</v>
      </c>
      <c r="N70" s="14" t="str">
        <f>VLOOKUP(B70,Sheet1!A:M,13,FALSE)</f>
        <v>一般</v>
      </c>
    </row>
    <row r="71" spans="1:14" ht="21" customHeight="1">
      <c r="A71" s="15"/>
      <c r="B71" s="13" t="s">
        <v>86</v>
      </c>
      <c r="C71" s="14">
        <f>VLOOKUP(B71,Sheet1!A:M,2,FALSE)</f>
        <v>26.26</v>
      </c>
      <c r="D71" s="14" t="str">
        <f>VLOOKUP(B71,Sheet1!A:M,3,FALSE)</f>
        <v>--</v>
      </c>
      <c r="E71" s="14" t="str">
        <f>VLOOKUP(B71,Sheet1!A:M,4,FALSE)</f>
        <v>--</v>
      </c>
      <c r="F71" s="14" t="str">
        <f>VLOOKUP(B71,Sheet1!A:M,5,FALSE)</f>
        <v>--</v>
      </c>
      <c r="G71" s="14" t="str">
        <f>VLOOKUP(B71,Sheet1!A:M,6,FALSE)</f>
        <v>--</v>
      </c>
      <c r="H71" s="14" t="str">
        <f>VLOOKUP(B71,Sheet1!A:M,7,FALSE)</f>
        <v>--</v>
      </c>
      <c r="I71" s="14" t="str">
        <f>VLOOKUP(B71,Sheet1!A:M,8,FALSE)</f>
        <v>--</v>
      </c>
      <c r="J71" s="14" t="str">
        <f>VLOOKUP(B71,Sheet1!A:M,9,FALSE)</f>
        <v>5</v>
      </c>
      <c r="K71" s="14" t="str">
        <f>VLOOKUP(B71,Sheet1!A:M,10,FALSE)</f>
        <v>8</v>
      </c>
      <c r="L71" s="14">
        <f>VLOOKUP(B71,Sheet1!A:M,11,FALSE)</f>
        <v>91.3</v>
      </c>
      <c r="M71" s="14">
        <f>VLOOKUP(B71,Sheet1!A:M,12,FALSE)</f>
        <v>21</v>
      </c>
      <c r="N71" s="14" t="str">
        <f>VLOOKUP(B71,Sheet1!A:M,13,FALSE)</f>
        <v>一般</v>
      </c>
    </row>
    <row r="72" spans="1:14" ht="21" customHeight="1">
      <c r="A72" s="15"/>
      <c r="B72" s="13" t="s">
        <v>87</v>
      </c>
      <c r="C72" s="14">
        <f>VLOOKUP(B72,Sheet1!A:M,2,FALSE)</f>
        <v>26.54</v>
      </c>
      <c r="D72" s="14" t="str">
        <f>VLOOKUP(B72,Sheet1!A:M,3,FALSE)</f>
        <v>--</v>
      </c>
      <c r="E72" s="14" t="str">
        <f>VLOOKUP(B72,Sheet1!A:M,4,FALSE)</f>
        <v>--</v>
      </c>
      <c r="F72" s="14" t="str">
        <f>VLOOKUP(B72,Sheet1!A:M,5,FALSE)</f>
        <v>--</v>
      </c>
      <c r="G72" s="14" t="str">
        <f>VLOOKUP(B72,Sheet1!A:M,6,FALSE)</f>
        <v>--</v>
      </c>
      <c r="H72" s="14" t="str">
        <f>VLOOKUP(B72,Sheet1!A:M,7,FALSE)</f>
        <v>--</v>
      </c>
      <c r="I72" s="14" t="str">
        <f>VLOOKUP(B72,Sheet1!A:M,8,FALSE)</f>
        <v>--</v>
      </c>
      <c r="J72" s="14" t="str">
        <f>VLOOKUP(B72,Sheet1!A:M,9,FALSE)</f>
        <v>--</v>
      </c>
      <c r="K72" s="14" t="str">
        <f>VLOOKUP(B72,Sheet1!A:M,10,FALSE)</f>
        <v>8</v>
      </c>
      <c r="L72" s="14">
        <f>VLOOKUP(B72,Sheet1!A:M,11,FALSE)</f>
        <v>90.9</v>
      </c>
      <c r="M72" s="14">
        <f>VLOOKUP(B72,Sheet1!A:M,12,FALSE)</f>
        <v>22</v>
      </c>
      <c r="N72" s="14" t="str">
        <f>VLOOKUP(B72,Sheet1!A:M,13,FALSE)</f>
        <v>一般</v>
      </c>
    </row>
    <row r="73" spans="1:14" ht="21" customHeight="1">
      <c r="A73" s="15"/>
      <c r="B73" s="13" t="s">
        <v>88</v>
      </c>
      <c r="C73" s="14">
        <f>VLOOKUP(B73,Sheet1!A:M,2,FALSE)</f>
        <v>26.49</v>
      </c>
      <c r="D73" s="14" t="str">
        <f>VLOOKUP(B73,Sheet1!A:M,3,FALSE)</f>
        <v>--</v>
      </c>
      <c r="E73" s="14" t="str">
        <f>VLOOKUP(B73,Sheet1!A:M,4,FALSE)</f>
        <v>--</v>
      </c>
      <c r="F73" s="14" t="str">
        <f>VLOOKUP(B73,Sheet1!A:M,5,FALSE)</f>
        <v>--</v>
      </c>
      <c r="G73" s="14" t="str">
        <f>VLOOKUP(B73,Sheet1!A:M,6,FALSE)</f>
        <v>--</v>
      </c>
      <c r="H73" s="14" t="str">
        <f>VLOOKUP(B73,Sheet1!A:M,7,FALSE)</f>
        <v>--</v>
      </c>
      <c r="I73" s="14" t="str">
        <f>VLOOKUP(B73,Sheet1!A:M,8,FALSE)</f>
        <v>--</v>
      </c>
      <c r="J73" s="14" t="str">
        <f>VLOOKUP(B73,Sheet1!A:M,9,FALSE)</f>
        <v>--</v>
      </c>
      <c r="K73" s="14" t="str">
        <f>VLOOKUP(B73,Sheet1!A:M,10,FALSE)</f>
        <v>8</v>
      </c>
      <c r="L73" s="14">
        <f>VLOOKUP(B73,Sheet1!A:M,11,FALSE)</f>
        <v>90.76</v>
      </c>
      <c r="M73" s="14">
        <f>VLOOKUP(B73,Sheet1!A:M,12,FALSE)</f>
        <v>23</v>
      </c>
      <c r="N73" s="14" t="str">
        <f>VLOOKUP(B73,Sheet1!A:M,13,FALSE)</f>
        <v>一般</v>
      </c>
    </row>
    <row r="74" spans="1:14" ht="21" customHeight="1">
      <c r="A74" s="15"/>
      <c r="B74" s="13" t="s">
        <v>89</v>
      </c>
      <c r="C74" s="14">
        <f>VLOOKUP(B74,Sheet1!A:M,2,FALSE)</f>
        <v>26.45</v>
      </c>
      <c r="D74" s="14" t="str">
        <f>VLOOKUP(B74,Sheet1!A:M,3,FALSE)</f>
        <v>--</v>
      </c>
      <c r="E74" s="14" t="str">
        <f>VLOOKUP(B74,Sheet1!A:M,4,FALSE)</f>
        <v>--</v>
      </c>
      <c r="F74" s="14" t="str">
        <f>VLOOKUP(B74,Sheet1!A:M,5,FALSE)</f>
        <v>--</v>
      </c>
      <c r="G74" s="14" t="str">
        <f>VLOOKUP(B74,Sheet1!A:M,6,FALSE)</f>
        <v>--</v>
      </c>
      <c r="H74" s="14" t="str">
        <f>VLOOKUP(B74,Sheet1!A:M,7,FALSE)</f>
        <v>--</v>
      </c>
      <c r="I74" s="14" t="str">
        <f>VLOOKUP(B74,Sheet1!A:M,8,FALSE)</f>
        <v>--</v>
      </c>
      <c r="J74" s="14" t="str">
        <f>VLOOKUP(B74,Sheet1!A:M,9,FALSE)</f>
        <v>--</v>
      </c>
      <c r="K74" s="14" t="str">
        <f>VLOOKUP(B74,Sheet1!A:M,10,FALSE)</f>
        <v>8</v>
      </c>
      <c r="L74" s="14">
        <f>VLOOKUP(B74,Sheet1!A:M,11,FALSE)</f>
        <v>90.66</v>
      </c>
      <c r="M74" s="14">
        <f>VLOOKUP(B74,Sheet1!A:M,12,FALSE)</f>
        <v>24</v>
      </c>
      <c r="N74" s="14" t="str">
        <f>VLOOKUP(B74,Sheet1!A:M,13,FALSE)</f>
        <v>差</v>
      </c>
    </row>
    <row r="75" spans="1:14" ht="21" customHeight="1">
      <c r="A75" s="15"/>
      <c r="B75" s="16" t="s">
        <v>90</v>
      </c>
      <c r="C75" s="17">
        <f>VLOOKUP(B75,Sheet1!A:M,2,FALSE)</f>
        <v>26.28</v>
      </c>
      <c r="D75" s="17" t="str">
        <f>VLOOKUP(B75,Sheet1!A:M,3,FALSE)</f>
        <v>--</v>
      </c>
      <c r="E75" s="17" t="str">
        <f>VLOOKUP(B75,Sheet1!A:M,4,FALSE)</f>
        <v>--</v>
      </c>
      <c r="F75" s="17" t="str">
        <f>VLOOKUP(B75,Sheet1!A:M,5,FALSE)</f>
        <v>--</v>
      </c>
      <c r="G75" s="17" t="str">
        <f>VLOOKUP(B75,Sheet1!A:M,6,FALSE)</f>
        <v>--</v>
      </c>
      <c r="H75" s="17" t="str">
        <f>VLOOKUP(B75,Sheet1!A:M,7,FALSE)</f>
        <v>--</v>
      </c>
      <c r="I75" s="17" t="str">
        <f>VLOOKUP(B75,Sheet1!A:M,8,FALSE)</f>
        <v>--</v>
      </c>
      <c r="J75" s="17" t="str">
        <f>VLOOKUP(B75,Sheet1!A:M,9,FALSE)</f>
        <v>--</v>
      </c>
      <c r="K75" s="17" t="str">
        <f>VLOOKUP(B75,Sheet1!A:M,10,FALSE)</f>
        <v>8</v>
      </c>
      <c r="L75" s="17">
        <f>VLOOKUP(B75,Sheet1!A:M,11,FALSE)</f>
        <v>90.21</v>
      </c>
      <c r="M75" s="17">
        <f>VLOOKUP(B75,Sheet1!A:M,12,FALSE)</f>
        <v>25</v>
      </c>
      <c r="N75" s="17" t="str">
        <f>VLOOKUP(B75,Sheet1!A:M,13,FALSE)</f>
        <v>差</v>
      </c>
    </row>
    <row r="76" spans="1:14" ht="21" customHeight="1">
      <c r="A76" s="15"/>
      <c r="B76" s="16" t="s">
        <v>91</v>
      </c>
      <c r="C76" s="17">
        <f>VLOOKUP(B76,Sheet1!A:M,2,FALSE)</f>
        <v>26.18</v>
      </c>
      <c r="D76" s="17" t="str">
        <f>VLOOKUP(B76,Sheet1!A:M,3,FALSE)</f>
        <v>--</v>
      </c>
      <c r="E76" s="17" t="str">
        <f>VLOOKUP(B76,Sheet1!A:M,4,FALSE)</f>
        <v>--</v>
      </c>
      <c r="F76" s="17" t="str">
        <f>VLOOKUP(B76,Sheet1!A:M,5,FALSE)</f>
        <v>--</v>
      </c>
      <c r="G76" s="17" t="str">
        <f>VLOOKUP(B76,Sheet1!A:M,6,FALSE)</f>
        <v>--</v>
      </c>
      <c r="H76" s="17" t="str">
        <f>VLOOKUP(B76,Sheet1!A:M,7,FALSE)</f>
        <v>--</v>
      </c>
      <c r="I76" s="17" t="str">
        <f>VLOOKUP(B76,Sheet1!A:M,8,FALSE)</f>
        <v>--</v>
      </c>
      <c r="J76" s="17" t="str">
        <f>VLOOKUP(B76,Sheet1!A:M,9,FALSE)</f>
        <v>--</v>
      </c>
      <c r="K76" s="17" t="str">
        <f>VLOOKUP(B76,Sheet1!A:M,10,FALSE)</f>
        <v>8</v>
      </c>
      <c r="L76" s="17">
        <f>VLOOKUP(B76,Sheet1!A:M,11,FALSE)</f>
        <v>89.95</v>
      </c>
      <c r="M76" s="17">
        <f>VLOOKUP(B76,Sheet1!A:M,12,FALSE)</f>
        <v>26</v>
      </c>
      <c r="N76" s="17" t="str">
        <f>VLOOKUP(B76,Sheet1!A:M,13,FALSE)</f>
        <v>差</v>
      </c>
    </row>
    <row r="77" spans="1:14" ht="21" customHeight="1">
      <c r="A77" s="12" t="s">
        <v>92</v>
      </c>
      <c r="B77" s="13" t="s">
        <v>93</v>
      </c>
      <c r="C77" s="14">
        <f>VLOOKUP(B77,Sheet1!A:M,2,FALSE)</f>
        <v>26.97</v>
      </c>
      <c r="D77" s="14" t="str">
        <f>VLOOKUP(B77,Sheet1!A:M,3,FALSE)</f>
        <v>--</v>
      </c>
      <c r="E77" s="14" t="str">
        <f>VLOOKUP(B77,Sheet1!A:M,4,FALSE)</f>
        <v>--</v>
      </c>
      <c r="F77" s="14" t="str">
        <f>VLOOKUP(B77,Sheet1!A:M,5,FALSE)</f>
        <v>--</v>
      </c>
      <c r="G77" s="14" t="str">
        <f>VLOOKUP(B77,Sheet1!A:M,6,FALSE)</f>
        <v>--</v>
      </c>
      <c r="H77" s="14" t="str">
        <f>VLOOKUP(B77,Sheet1!A:M,7,FALSE)</f>
        <v>--</v>
      </c>
      <c r="I77" s="14" t="str">
        <f>VLOOKUP(B77,Sheet1!A:M,8,FALSE)</f>
        <v>--</v>
      </c>
      <c r="J77" s="14" t="str">
        <f>VLOOKUP(B77,Sheet1!A:M,9,FALSE)</f>
        <v>--</v>
      </c>
      <c r="K77" s="14" t="str">
        <f>VLOOKUP(B77,Sheet1!A:M,10,FALSE)</f>
        <v>8</v>
      </c>
      <c r="L77" s="14">
        <f>VLOOKUP(B77,Sheet1!A:M,11,FALSE)</f>
        <v>92.03</v>
      </c>
      <c r="M77" s="14">
        <f>VLOOKUP(B77,Sheet1!A:M,12,FALSE)</f>
        <v>1</v>
      </c>
      <c r="N77" s="14" t="str">
        <f>VLOOKUP(B77,Sheet1!A:M,13,FALSE)</f>
        <v>好</v>
      </c>
    </row>
    <row r="78" spans="1:14" ht="21" customHeight="1">
      <c r="A78" s="15"/>
      <c r="B78" s="13" t="s">
        <v>94</v>
      </c>
      <c r="C78" s="14">
        <f>VLOOKUP(B78,Sheet1!A:M,2,FALSE)</f>
        <v>26.55</v>
      </c>
      <c r="D78" s="14" t="str">
        <f>VLOOKUP(B78,Sheet1!A:M,3,FALSE)</f>
        <v>--</v>
      </c>
      <c r="E78" s="14" t="str">
        <f>VLOOKUP(B78,Sheet1!A:M,4,FALSE)</f>
        <v>--</v>
      </c>
      <c r="F78" s="14" t="str">
        <f>VLOOKUP(B78,Sheet1!A:M,5,FALSE)</f>
        <v>--</v>
      </c>
      <c r="G78" s="14" t="str">
        <f>VLOOKUP(B78,Sheet1!A:M,6,FALSE)</f>
        <v>--</v>
      </c>
      <c r="H78" s="14" t="str">
        <f>VLOOKUP(B78,Sheet1!A:M,7,FALSE)</f>
        <v>--</v>
      </c>
      <c r="I78" s="14" t="str">
        <f>VLOOKUP(B78,Sheet1!A:M,8,FALSE)</f>
        <v>--</v>
      </c>
      <c r="J78" s="14" t="str">
        <f>VLOOKUP(B78,Sheet1!A:M,9,FALSE)</f>
        <v>--</v>
      </c>
      <c r="K78" s="14" t="str">
        <f>VLOOKUP(B78,Sheet1!A:M,10,FALSE)</f>
        <v>8</v>
      </c>
      <c r="L78" s="14">
        <f>VLOOKUP(B78,Sheet1!A:M,11,FALSE)</f>
        <v>90.92</v>
      </c>
      <c r="M78" s="14">
        <f>VLOOKUP(B78,Sheet1!A:M,12,FALSE)</f>
        <v>2</v>
      </c>
      <c r="N78" s="14" t="str">
        <f>VLOOKUP(B78,Sheet1!A:M,13,FALSE)</f>
        <v>好</v>
      </c>
    </row>
    <row r="79" spans="1:14" ht="21" customHeight="1">
      <c r="A79" s="15"/>
      <c r="B79" s="13" t="s">
        <v>95</v>
      </c>
      <c r="C79" s="14">
        <f>VLOOKUP(B79,Sheet1!A:M,2,FALSE)</f>
        <v>26.44</v>
      </c>
      <c r="D79" s="14" t="str">
        <f>VLOOKUP(B79,Sheet1!A:M,3,FALSE)</f>
        <v>--</v>
      </c>
      <c r="E79" s="14" t="str">
        <f>VLOOKUP(B79,Sheet1!A:M,4,FALSE)</f>
        <v>--</v>
      </c>
      <c r="F79" s="14" t="str">
        <f>VLOOKUP(B79,Sheet1!A:M,5,FALSE)</f>
        <v>--</v>
      </c>
      <c r="G79" s="14" t="str">
        <f>VLOOKUP(B79,Sheet1!A:M,6,FALSE)</f>
        <v>--</v>
      </c>
      <c r="H79" s="14" t="str">
        <f>VLOOKUP(B79,Sheet1!A:M,7,FALSE)</f>
        <v>--</v>
      </c>
      <c r="I79" s="14" t="str">
        <f>VLOOKUP(B79,Sheet1!A:M,8,FALSE)</f>
        <v>--</v>
      </c>
      <c r="J79" s="14" t="str">
        <f>VLOOKUP(B79,Sheet1!A:M,9,FALSE)</f>
        <v>--</v>
      </c>
      <c r="K79" s="14" t="str">
        <f>VLOOKUP(B79,Sheet1!A:M,10,FALSE)</f>
        <v>8</v>
      </c>
      <c r="L79" s="14">
        <f>VLOOKUP(B79,Sheet1!A:M,11,FALSE)</f>
        <v>90.63</v>
      </c>
      <c r="M79" s="14">
        <f>VLOOKUP(B79,Sheet1!A:M,12,FALSE)</f>
        <v>3</v>
      </c>
      <c r="N79" s="14" t="str">
        <f>VLOOKUP(B79,Sheet1!A:M,13,FALSE)</f>
        <v>一般</v>
      </c>
    </row>
    <row r="80" spans="1:14" ht="21" customHeight="1">
      <c r="A80" s="15"/>
      <c r="B80" s="13" t="s">
        <v>96</v>
      </c>
      <c r="C80" s="14">
        <f>VLOOKUP(B80,Sheet1!A:M,2,FALSE)</f>
        <v>26.41</v>
      </c>
      <c r="D80" s="14" t="str">
        <f>VLOOKUP(B80,Sheet1!A:M,3,FALSE)</f>
        <v>--</v>
      </c>
      <c r="E80" s="14" t="str">
        <f>VLOOKUP(B80,Sheet1!A:M,4,FALSE)</f>
        <v>--</v>
      </c>
      <c r="F80" s="14" t="str">
        <f>VLOOKUP(B80,Sheet1!A:M,5,FALSE)</f>
        <v>--</v>
      </c>
      <c r="G80" s="14" t="str">
        <f>VLOOKUP(B80,Sheet1!A:M,6,FALSE)</f>
        <v>--</v>
      </c>
      <c r="H80" s="14" t="str">
        <f>VLOOKUP(B80,Sheet1!A:M,7,FALSE)</f>
        <v>--</v>
      </c>
      <c r="I80" s="14" t="str">
        <f>VLOOKUP(B80,Sheet1!A:M,8,FALSE)</f>
        <v>--</v>
      </c>
      <c r="J80" s="14" t="str">
        <f>VLOOKUP(B80,Sheet1!A:M,9,FALSE)</f>
        <v>--</v>
      </c>
      <c r="K80" s="14" t="str">
        <f>VLOOKUP(B80,Sheet1!A:M,10,FALSE)</f>
        <v>8</v>
      </c>
      <c r="L80" s="14">
        <f>VLOOKUP(B80,Sheet1!A:M,11,FALSE)</f>
        <v>90.55</v>
      </c>
      <c r="M80" s="14">
        <f>VLOOKUP(B80,Sheet1!A:M,12,FALSE)</f>
        <v>4</v>
      </c>
      <c r="N80" s="14" t="str">
        <f>VLOOKUP(B80,Sheet1!A:M,13,FALSE)</f>
        <v>一般</v>
      </c>
    </row>
    <row r="81" spans="1:14" ht="21" customHeight="1">
      <c r="A81" s="15"/>
      <c r="B81" s="13" t="s">
        <v>97</v>
      </c>
      <c r="C81" s="14">
        <f>VLOOKUP(B81,Sheet1!A:M,2,FALSE)</f>
        <v>26.39</v>
      </c>
      <c r="D81" s="14" t="str">
        <f>VLOOKUP(B81,Sheet1!A:M,3,FALSE)</f>
        <v>--</v>
      </c>
      <c r="E81" s="14" t="str">
        <f>VLOOKUP(B81,Sheet1!A:M,4,FALSE)</f>
        <v>--</v>
      </c>
      <c r="F81" s="14" t="str">
        <f>VLOOKUP(B81,Sheet1!A:M,5,FALSE)</f>
        <v>--</v>
      </c>
      <c r="G81" s="14" t="str">
        <f>VLOOKUP(B81,Sheet1!A:M,6,FALSE)</f>
        <v>--</v>
      </c>
      <c r="H81" s="14" t="str">
        <f>VLOOKUP(B81,Sheet1!A:M,7,FALSE)</f>
        <v>--</v>
      </c>
      <c r="I81" s="14" t="str">
        <f>VLOOKUP(B81,Sheet1!A:M,8,FALSE)</f>
        <v>--</v>
      </c>
      <c r="J81" s="14" t="str">
        <f>VLOOKUP(B81,Sheet1!A:M,9,FALSE)</f>
        <v>--</v>
      </c>
      <c r="K81" s="14" t="str">
        <f>VLOOKUP(B81,Sheet1!A:M,10,FALSE)</f>
        <v>8</v>
      </c>
      <c r="L81" s="14">
        <f>VLOOKUP(B81,Sheet1!A:M,11,FALSE)</f>
        <v>90.5</v>
      </c>
      <c r="M81" s="14">
        <f>VLOOKUP(B81,Sheet1!A:M,12,FALSE)</f>
        <v>5</v>
      </c>
      <c r="N81" s="14" t="str">
        <f>VLOOKUP(B81,Sheet1!A:M,13,FALSE)</f>
        <v>一般</v>
      </c>
    </row>
    <row r="82" spans="1:14" ht="21" customHeight="1">
      <c r="A82" s="15"/>
      <c r="B82" s="16" t="s">
        <v>98</v>
      </c>
      <c r="C82" s="17">
        <f>VLOOKUP(B82,Sheet1!A:M,2,FALSE)</f>
        <v>26.27</v>
      </c>
      <c r="D82" s="17" t="str">
        <f>VLOOKUP(B82,Sheet1!A:M,3,FALSE)</f>
        <v>--</v>
      </c>
      <c r="E82" s="17" t="str">
        <f>VLOOKUP(B82,Sheet1!A:M,4,FALSE)</f>
        <v>--</v>
      </c>
      <c r="F82" s="17" t="str">
        <f>VLOOKUP(B82,Sheet1!A:M,5,FALSE)</f>
        <v>--</v>
      </c>
      <c r="G82" s="17" t="str">
        <f>VLOOKUP(B82,Sheet1!A:M,6,FALSE)</f>
        <v>--</v>
      </c>
      <c r="H82" s="17" t="str">
        <f>VLOOKUP(B82,Sheet1!A:M,7,FALSE)</f>
        <v>--</v>
      </c>
      <c r="I82" s="17" t="str">
        <f>VLOOKUP(B82,Sheet1!A:M,8,FALSE)</f>
        <v>--</v>
      </c>
      <c r="J82" s="17" t="str">
        <f>VLOOKUP(B82,Sheet1!A:M,9,FALSE)</f>
        <v>--</v>
      </c>
      <c r="K82" s="17" t="str">
        <f>VLOOKUP(B82,Sheet1!A:M,10,FALSE)</f>
        <v>8</v>
      </c>
      <c r="L82" s="17">
        <f>VLOOKUP(B82,Sheet1!A:M,11,FALSE)</f>
        <v>90.18</v>
      </c>
      <c r="M82" s="17">
        <f>VLOOKUP(B82,Sheet1!A:M,12,FALSE)</f>
        <v>6</v>
      </c>
      <c r="N82" s="17" t="str">
        <f>VLOOKUP(B82,Sheet1!A:M,13,FALSE)</f>
        <v>一般</v>
      </c>
    </row>
    <row r="83" spans="1:14" ht="21" customHeight="1">
      <c r="A83" s="15"/>
      <c r="B83" s="16" t="s">
        <v>99</v>
      </c>
      <c r="C83" s="17">
        <f>VLOOKUP(B83,Sheet1!A:M,2,FALSE)</f>
        <v>26.05</v>
      </c>
      <c r="D83" s="17" t="str">
        <f>VLOOKUP(B83,Sheet1!A:M,3,FALSE)</f>
        <v>--</v>
      </c>
      <c r="E83" s="17" t="str">
        <f>VLOOKUP(B83,Sheet1!A:M,4,FALSE)</f>
        <v>--</v>
      </c>
      <c r="F83" s="17" t="str">
        <f>VLOOKUP(B83,Sheet1!A:M,5,FALSE)</f>
        <v>--</v>
      </c>
      <c r="G83" s="17" t="str">
        <f>VLOOKUP(B83,Sheet1!A:M,6,FALSE)</f>
        <v>--</v>
      </c>
      <c r="H83" s="17" t="str">
        <f>VLOOKUP(B83,Sheet1!A:M,7,FALSE)</f>
        <v>--</v>
      </c>
      <c r="I83" s="17" t="str">
        <f>VLOOKUP(B83,Sheet1!A:M,8,FALSE)</f>
        <v>--</v>
      </c>
      <c r="J83" s="17" t="str">
        <f>VLOOKUP(B83,Sheet1!A:M,9,FALSE)</f>
        <v>--</v>
      </c>
      <c r="K83" s="17" t="str">
        <f>VLOOKUP(B83,Sheet1!A:M,10,FALSE)</f>
        <v>8</v>
      </c>
      <c r="L83" s="17">
        <f>VLOOKUP(B83,Sheet1!A:M,11,FALSE)</f>
        <v>89.61</v>
      </c>
      <c r="M83" s="17">
        <f>VLOOKUP(B83,Sheet1!A:M,12,FALSE)</f>
        <v>7</v>
      </c>
      <c r="N83" s="17" t="str">
        <f>VLOOKUP(B83,Sheet1!A:M,13,FALSE)</f>
        <v>一般</v>
      </c>
    </row>
    <row r="84" spans="1:14" ht="21" customHeight="1">
      <c r="A84" s="15"/>
      <c r="B84" s="13" t="s">
        <v>100</v>
      </c>
      <c r="C84" s="14">
        <f>VLOOKUP(B84,Sheet1!A:M,2,FALSE)</f>
        <v>26.01</v>
      </c>
      <c r="D84" s="14" t="str">
        <f>VLOOKUP(B84,Sheet1!A:M,3,FALSE)</f>
        <v>--</v>
      </c>
      <c r="E84" s="14" t="str">
        <f>VLOOKUP(B84,Sheet1!A:M,4,FALSE)</f>
        <v>--</v>
      </c>
      <c r="F84" s="14" t="str">
        <f>VLOOKUP(B84,Sheet1!A:M,5,FALSE)</f>
        <v>--</v>
      </c>
      <c r="G84" s="14" t="str">
        <f>VLOOKUP(B84,Sheet1!A:M,6,FALSE)</f>
        <v>--</v>
      </c>
      <c r="H84" s="14" t="str">
        <f>VLOOKUP(B84,Sheet1!A:M,7,FALSE)</f>
        <v>--</v>
      </c>
      <c r="I84" s="14" t="str">
        <f>VLOOKUP(B84,Sheet1!A:M,8,FALSE)</f>
        <v>--</v>
      </c>
      <c r="J84" s="14" t="str">
        <f>VLOOKUP(B84,Sheet1!A:M,9,FALSE)</f>
        <v>--</v>
      </c>
      <c r="K84" s="14" t="str">
        <f>VLOOKUP(B84,Sheet1!A:M,10,FALSE)</f>
        <v>8</v>
      </c>
      <c r="L84" s="14">
        <f>VLOOKUP(B84,Sheet1!A:M,11,FALSE)</f>
        <v>89.5</v>
      </c>
      <c r="M84" s="14">
        <f>VLOOKUP(B84,Sheet1!A:M,12,FALSE)</f>
        <v>8</v>
      </c>
      <c r="N84" s="14" t="str">
        <f>VLOOKUP(B84,Sheet1!A:M,13,FALSE)</f>
        <v>一般</v>
      </c>
    </row>
    <row r="85" spans="1:14" ht="21" customHeight="1">
      <c r="A85" s="15"/>
      <c r="B85" s="13" t="s">
        <v>101</v>
      </c>
      <c r="C85" s="14">
        <f>VLOOKUP(B85,Sheet1!A:M,2,FALSE)</f>
        <v>25.91</v>
      </c>
      <c r="D85" s="14" t="str">
        <f>VLOOKUP(B85,Sheet1!A:M,3,FALSE)</f>
        <v>--</v>
      </c>
      <c r="E85" s="14" t="str">
        <f>VLOOKUP(B85,Sheet1!A:M,4,FALSE)</f>
        <v>--</v>
      </c>
      <c r="F85" s="14" t="str">
        <f>VLOOKUP(B85,Sheet1!A:M,5,FALSE)</f>
        <v>--</v>
      </c>
      <c r="G85" s="14" t="str">
        <f>VLOOKUP(B85,Sheet1!A:M,6,FALSE)</f>
        <v>--</v>
      </c>
      <c r="H85" s="14" t="str">
        <f>VLOOKUP(B85,Sheet1!A:M,7,FALSE)</f>
        <v>--</v>
      </c>
      <c r="I85" s="14" t="str">
        <f>VLOOKUP(B85,Sheet1!A:M,8,FALSE)</f>
        <v>--</v>
      </c>
      <c r="J85" s="14" t="str">
        <f>VLOOKUP(B85,Sheet1!A:M,9,FALSE)</f>
        <v>--</v>
      </c>
      <c r="K85" s="14" t="str">
        <f>VLOOKUP(B85,Sheet1!A:M,10,FALSE)</f>
        <v>8</v>
      </c>
      <c r="L85" s="14">
        <f>VLOOKUP(B85,Sheet1!A:M,11,FALSE)</f>
        <v>89.24</v>
      </c>
      <c r="M85" s="14">
        <f>VLOOKUP(B85,Sheet1!A:M,12,FALSE)</f>
        <v>9</v>
      </c>
      <c r="N85" s="14" t="str">
        <f>VLOOKUP(B85,Sheet1!A:M,13,FALSE)</f>
        <v>一般</v>
      </c>
    </row>
    <row r="86" spans="1:14" ht="21" customHeight="1">
      <c r="A86" s="15"/>
      <c r="B86" s="13" t="s">
        <v>102</v>
      </c>
      <c r="C86" s="14">
        <f>VLOOKUP(B86,Sheet1!A:M,2,FALSE)</f>
        <v>25.77</v>
      </c>
      <c r="D86" s="14" t="str">
        <f>VLOOKUP(B86,Sheet1!A:M,3,FALSE)</f>
        <v>--</v>
      </c>
      <c r="E86" s="14" t="str">
        <f>VLOOKUP(B86,Sheet1!A:M,4,FALSE)</f>
        <v>--</v>
      </c>
      <c r="F86" s="14" t="str">
        <f>VLOOKUP(B86,Sheet1!A:M,5,FALSE)</f>
        <v>--</v>
      </c>
      <c r="G86" s="14" t="str">
        <f>VLOOKUP(B86,Sheet1!A:M,6,FALSE)</f>
        <v>--</v>
      </c>
      <c r="H86" s="14" t="str">
        <f>VLOOKUP(B86,Sheet1!A:M,7,FALSE)</f>
        <v>--</v>
      </c>
      <c r="I86" s="14" t="str">
        <f>VLOOKUP(B86,Sheet1!A:M,8,FALSE)</f>
        <v>--</v>
      </c>
      <c r="J86" s="14" t="str">
        <f>VLOOKUP(B86,Sheet1!A:M,9,FALSE)</f>
        <v>--</v>
      </c>
      <c r="K86" s="14" t="str">
        <f>VLOOKUP(B86,Sheet1!A:M,10,FALSE)</f>
        <v>8</v>
      </c>
      <c r="L86" s="14">
        <f>VLOOKUP(B86,Sheet1!A:M,11,FALSE)</f>
        <v>88.87</v>
      </c>
      <c r="M86" s="14">
        <f>VLOOKUP(B86,Sheet1!A:M,12,FALSE)</f>
        <v>10</v>
      </c>
      <c r="N86" s="14" t="str">
        <f>VLOOKUP(B86,Sheet1!A:M,13,FALSE)</f>
        <v>一般</v>
      </c>
    </row>
    <row r="87" spans="1:14" ht="21" customHeight="1">
      <c r="A87" s="15"/>
      <c r="B87" s="13" t="s">
        <v>103</v>
      </c>
      <c r="C87" s="14">
        <f>VLOOKUP(B87,Sheet1!A:M,2,FALSE)</f>
        <v>25.72</v>
      </c>
      <c r="D87" s="14" t="str">
        <f>VLOOKUP(B87,Sheet1!A:M,3,FALSE)</f>
        <v>--</v>
      </c>
      <c r="E87" s="14" t="str">
        <f>VLOOKUP(B87,Sheet1!A:M,4,FALSE)</f>
        <v>--</v>
      </c>
      <c r="F87" s="14" t="str">
        <f>VLOOKUP(B87,Sheet1!A:M,5,FALSE)</f>
        <v>--</v>
      </c>
      <c r="G87" s="14" t="str">
        <f>VLOOKUP(B87,Sheet1!A:M,6,FALSE)</f>
        <v>--</v>
      </c>
      <c r="H87" s="14" t="str">
        <f>VLOOKUP(B87,Sheet1!A:M,7,FALSE)</f>
        <v>--</v>
      </c>
      <c r="I87" s="14" t="str">
        <f>VLOOKUP(B87,Sheet1!A:M,8,FALSE)</f>
        <v>--</v>
      </c>
      <c r="J87" s="14" t="str">
        <f>VLOOKUP(B87,Sheet1!A:M,9,FALSE)</f>
        <v>--</v>
      </c>
      <c r="K87" s="14" t="str">
        <f>VLOOKUP(B87,Sheet1!A:M,10,FALSE)</f>
        <v>8</v>
      </c>
      <c r="L87" s="14">
        <f>VLOOKUP(B87,Sheet1!A:M,11,FALSE)</f>
        <v>88.74</v>
      </c>
      <c r="M87" s="14">
        <f>VLOOKUP(B87,Sheet1!A:M,12,FALSE)</f>
        <v>11</v>
      </c>
      <c r="N87" s="14" t="str">
        <f>VLOOKUP(B87,Sheet1!A:M,13,FALSE)</f>
        <v>一般</v>
      </c>
    </row>
    <row r="88" spans="1:14" ht="21" customHeight="1">
      <c r="A88" s="15"/>
      <c r="B88" s="13" t="s">
        <v>104</v>
      </c>
      <c r="C88" s="14">
        <f>VLOOKUP(B88,Sheet1!A:M,2,FALSE)</f>
        <v>25.7</v>
      </c>
      <c r="D88" s="14" t="str">
        <f>VLOOKUP(B88,Sheet1!A:M,3,FALSE)</f>
        <v>--</v>
      </c>
      <c r="E88" s="14" t="str">
        <f>VLOOKUP(B88,Sheet1!A:M,4,FALSE)</f>
        <v>--</v>
      </c>
      <c r="F88" s="14" t="str">
        <f>VLOOKUP(B88,Sheet1!A:M,5,FALSE)</f>
        <v>--</v>
      </c>
      <c r="G88" s="14" t="str">
        <f>VLOOKUP(B88,Sheet1!A:M,6,FALSE)</f>
        <v>--</v>
      </c>
      <c r="H88" s="14" t="str">
        <f>VLOOKUP(B88,Sheet1!A:M,7,FALSE)</f>
        <v>--</v>
      </c>
      <c r="I88" s="14" t="str">
        <f>VLOOKUP(B88,Sheet1!A:M,8,FALSE)</f>
        <v>--</v>
      </c>
      <c r="J88" s="14" t="str">
        <f>VLOOKUP(B88,Sheet1!A:M,9,FALSE)</f>
        <v>--</v>
      </c>
      <c r="K88" s="14" t="str">
        <f>VLOOKUP(B88,Sheet1!A:M,10,FALSE)</f>
        <v>8</v>
      </c>
      <c r="L88" s="14">
        <f>VLOOKUP(B88,Sheet1!A:M,11,FALSE)</f>
        <v>88.68</v>
      </c>
      <c r="M88" s="14">
        <f>VLOOKUP(B88,Sheet1!A:M,12,FALSE)</f>
        <v>12</v>
      </c>
      <c r="N88" s="14" t="str">
        <f>VLOOKUP(B88,Sheet1!A:M,13,FALSE)</f>
        <v>差</v>
      </c>
    </row>
    <row r="89" spans="1:14" ht="21" customHeight="1">
      <c r="A89" s="12" t="s">
        <v>105</v>
      </c>
      <c r="B89" s="16" t="s">
        <v>106</v>
      </c>
      <c r="C89" s="17">
        <f>VLOOKUP(B89,Sheet1!A:M,2,FALSE)</f>
        <v>27.05</v>
      </c>
      <c r="D89" s="17" t="str">
        <f>VLOOKUP(B89,Sheet1!A:M,3,FALSE)</f>
        <v>--</v>
      </c>
      <c r="E89" s="17" t="str">
        <f>VLOOKUP(B89,Sheet1!A:M,4,FALSE)</f>
        <v>--</v>
      </c>
      <c r="F89" s="17" t="str">
        <f>VLOOKUP(B89,Sheet1!A:M,5,FALSE)</f>
        <v>--</v>
      </c>
      <c r="G89" s="17" t="str">
        <f>VLOOKUP(B89,Sheet1!A:M,6,FALSE)</f>
        <v>--</v>
      </c>
      <c r="H89" s="17" t="str">
        <f>VLOOKUP(B89,Sheet1!A:M,7,FALSE)</f>
        <v>--</v>
      </c>
      <c r="I89" s="17" t="str">
        <f>VLOOKUP(B89,Sheet1!A:M,8,FALSE)</f>
        <v>--</v>
      </c>
      <c r="J89" s="17" t="str">
        <f>VLOOKUP(B89,Sheet1!A:M,9,FALSE)</f>
        <v>--</v>
      </c>
      <c r="K89" s="17" t="str">
        <f>VLOOKUP(B89,Sheet1!A:M,10,FALSE)</f>
        <v>8</v>
      </c>
      <c r="L89" s="17">
        <f>VLOOKUP(B89,Sheet1!A:M,11,FALSE)</f>
        <v>92.24</v>
      </c>
      <c r="M89" s="17">
        <f>VLOOKUP(B89,Sheet1!A:M,12,FALSE)</f>
        <v>1</v>
      </c>
      <c r="N89" s="17" t="str">
        <f>VLOOKUP(B89,Sheet1!A:M,13,FALSE)</f>
        <v>好</v>
      </c>
    </row>
    <row r="90" spans="1:14" ht="21" customHeight="1">
      <c r="A90" s="15"/>
      <c r="B90" s="16" t="s">
        <v>107</v>
      </c>
      <c r="C90" s="17">
        <f>VLOOKUP(B90,Sheet1!A:M,2,FALSE)</f>
        <v>25.93</v>
      </c>
      <c r="D90" s="17" t="str">
        <f>VLOOKUP(B90,Sheet1!A:M,3,FALSE)</f>
        <v>--</v>
      </c>
      <c r="E90" s="17" t="str">
        <f>VLOOKUP(B90,Sheet1!A:M,4,FALSE)</f>
        <v>--</v>
      </c>
      <c r="F90" s="17" t="str">
        <f>VLOOKUP(B90,Sheet1!A:M,5,FALSE)</f>
        <v>--</v>
      </c>
      <c r="G90" s="17" t="str">
        <f>VLOOKUP(B90,Sheet1!A:M,6,FALSE)</f>
        <v>--</v>
      </c>
      <c r="H90" s="17" t="str">
        <f>VLOOKUP(B90,Sheet1!A:M,7,FALSE)</f>
        <v>--</v>
      </c>
      <c r="I90" s="17" t="str">
        <f>VLOOKUP(B90,Sheet1!A:M,8,FALSE)</f>
        <v>--</v>
      </c>
      <c r="J90" s="17" t="str">
        <f>VLOOKUP(B90,Sheet1!A:M,9,FALSE)</f>
        <v>--</v>
      </c>
      <c r="K90" s="17" t="str">
        <f>VLOOKUP(B90,Sheet1!A:M,10,FALSE)</f>
        <v>8</v>
      </c>
      <c r="L90" s="17">
        <f>VLOOKUP(B90,Sheet1!A:M,11,FALSE)</f>
        <v>89.29</v>
      </c>
      <c r="M90" s="17">
        <f>VLOOKUP(B90,Sheet1!A:M,12,FALSE)</f>
        <v>2</v>
      </c>
      <c r="N90" s="17" t="str">
        <f>VLOOKUP(B90,Sheet1!A:M,13,FALSE)</f>
        <v>一般</v>
      </c>
    </row>
    <row r="91" spans="1:14" ht="21" customHeight="1">
      <c r="A91" s="15"/>
      <c r="B91" s="13" t="s">
        <v>108</v>
      </c>
      <c r="C91" s="14">
        <f>VLOOKUP(B91,Sheet1!A:M,2,FALSE)</f>
        <v>25.93</v>
      </c>
      <c r="D91" s="14" t="str">
        <f>VLOOKUP(B91,Sheet1!A:M,3,FALSE)</f>
        <v>--</v>
      </c>
      <c r="E91" s="14" t="str">
        <f>VLOOKUP(B91,Sheet1!A:M,4,FALSE)</f>
        <v>--</v>
      </c>
      <c r="F91" s="14" t="str">
        <f>VLOOKUP(B91,Sheet1!A:M,5,FALSE)</f>
        <v>--</v>
      </c>
      <c r="G91" s="14" t="str">
        <f>VLOOKUP(B91,Sheet1!A:M,6,FALSE)</f>
        <v>--</v>
      </c>
      <c r="H91" s="14" t="str">
        <f>VLOOKUP(B91,Sheet1!A:M,7,FALSE)</f>
        <v>--</v>
      </c>
      <c r="I91" s="14" t="str">
        <f>VLOOKUP(B91,Sheet1!A:M,8,FALSE)</f>
        <v>--</v>
      </c>
      <c r="J91" s="14" t="str">
        <f>VLOOKUP(B91,Sheet1!A:M,9,FALSE)</f>
        <v>--</v>
      </c>
      <c r="K91" s="14" t="str">
        <f>VLOOKUP(B91,Sheet1!A:M,10,FALSE)</f>
        <v>8</v>
      </c>
      <c r="L91" s="14">
        <f>VLOOKUP(B91,Sheet1!A:M,11,FALSE)</f>
        <v>89.29</v>
      </c>
      <c r="M91" s="14">
        <f>VLOOKUP(B91,Sheet1!A:M,12,FALSE)</f>
        <v>2</v>
      </c>
      <c r="N91" s="14" t="str">
        <f>VLOOKUP(B91,Sheet1!A:M,13,FALSE)</f>
        <v>一般</v>
      </c>
    </row>
    <row r="92" spans="1:14" ht="21" customHeight="1">
      <c r="A92" s="15"/>
      <c r="B92" s="13" t="s">
        <v>109</v>
      </c>
      <c r="C92" s="14">
        <f>VLOOKUP(B92,Sheet1!A:M,2,FALSE)</f>
        <v>25.69</v>
      </c>
      <c r="D92" s="14" t="str">
        <f>VLOOKUP(B92,Sheet1!A:M,3,FALSE)</f>
        <v>--</v>
      </c>
      <c r="E92" s="14" t="str">
        <f>VLOOKUP(B92,Sheet1!A:M,4,FALSE)</f>
        <v>--</v>
      </c>
      <c r="F92" s="14" t="str">
        <f>VLOOKUP(B92,Sheet1!A:M,5,FALSE)</f>
        <v>--</v>
      </c>
      <c r="G92" s="14" t="str">
        <f>VLOOKUP(B92,Sheet1!A:M,6,FALSE)</f>
        <v>--</v>
      </c>
      <c r="H92" s="14" t="str">
        <f>VLOOKUP(B92,Sheet1!A:M,7,FALSE)</f>
        <v>--</v>
      </c>
      <c r="I92" s="14" t="str">
        <f>VLOOKUP(B92,Sheet1!A:M,8,FALSE)</f>
        <v>--</v>
      </c>
      <c r="J92" s="14" t="str">
        <f>VLOOKUP(B92,Sheet1!A:M,9,FALSE)</f>
        <v>--</v>
      </c>
      <c r="K92" s="14" t="str">
        <f>VLOOKUP(B92,Sheet1!A:M,10,FALSE)</f>
        <v>8</v>
      </c>
      <c r="L92" s="14">
        <f>VLOOKUP(B92,Sheet1!A:M,11,FALSE)</f>
        <v>88.66</v>
      </c>
      <c r="M92" s="14">
        <f>VLOOKUP(B92,Sheet1!A:M,12,FALSE)</f>
        <v>4</v>
      </c>
      <c r="N92" s="14" t="str">
        <f>VLOOKUP(B92,Sheet1!A:M,13,FALSE)</f>
        <v>一般</v>
      </c>
    </row>
    <row r="93" spans="1:14" ht="21" customHeight="1">
      <c r="A93" s="15"/>
      <c r="B93" s="13" t="s">
        <v>110</v>
      </c>
      <c r="C93" s="14">
        <f>VLOOKUP(B93,Sheet1!A:M,2,FALSE)</f>
        <v>26.02</v>
      </c>
      <c r="D93" s="14" t="str">
        <f>VLOOKUP(B93,Sheet1!A:M,3,FALSE)</f>
        <v>--</v>
      </c>
      <c r="E93" s="14" t="str">
        <f>VLOOKUP(B93,Sheet1!A:M,4,FALSE)</f>
        <v>--</v>
      </c>
      <c r="F93" s="14" t="str">
        <f>VLOOKUP(B93,Sheet1!A:M,5,FALSE)</f>
        <v>--</v>
      </c>
      <c r="G93" s="14" t="str">
        <f>VLOOKUP(B93,Sheet1!A:M,6,FALSE)</f>
        <v>--</v>
      </c>
      <c r="H93" s="14" t="str">
        <f>VLOOKUP(B93,Sheet1!A:M,7,FALSE)</f>
        <v>--</v>
      </c>
      <c r="I93" s="14" t="str">
        <f>VLOOKUP(B93,Sheet1!A:M,8,FALSE)</f>
        <v>--</v>
      </c>
      <c r="J93" s="14" t="str">
        <f>VLOOKUP(B93,Sheet1!A:M,9,FALSE)</f>
        <v>--</v>
      </c>
      <c r="K93" s="14" t="str">
        <f>VLOOKUP(B93,Sheet1!A:M,10,FALSE)</f>
        <v>7</v>
      </c>
      <c r="L93" s="14">
        <f>VLOOKUP(B93,Sheet1!A:M,11,FALSE)</f>
        <v>86.9</v>
      </c>
      <c r="M93" s="14">
        <f>VLOOKUP(B93,Sheet1!A:M,12,FALSE)</f>
        <v>5</v>
      </c>
      <c r="N93" s="14" t="str">
        <f>VLOOKUP(B93,Sheet1!A:M,13,FALSE)</f>
        <v>一般</v>
      </c>
    </row>
    <row r="94" spans="1:14" ht="21" customHeight="1">
      <c r="A94" s="15"/>
      <c r="B94" s="13" t="s">
        <v>111</v>
      </c>
      <c r="C94" s="14">
        <f>VLOOKUP(B94,Sheet1!A:M,2,FALSE)</f>
        <v>26.01</v>
      </c>
      <c r="D94" s="14" t="str">
        <f>VLOOKUP(B94,Sheet1!A:M,3,FALSE)</f>
        <v>--</v>
      </c>
      <c r="E94" s="14" t="str">
        <f>VLOOKUP(B94,Sheet1!A:M,4,FALSE)</f>
        <v>--</v>
      </c>
      <c r="F94" s="14" t="str">
        <f>VLOOKUP(B94,Sheet1!A:M,5,FALSE)</f>
        <v>--</v>
      </c>
      <c r="G94" s="14" t="str">
        <f>VLOOKUP(B94,Sheet1!A:M,6,FALSE)</f>
        <v>--</v>
      </c>
      <c r="H94" s="14" t="str">
        <f>VLOOKUP(B94,Sheet1!A:M,7,FALSE)</f>
        <v>--</v>
      </c>
      <c r="I94" s="14" t="str">
        <f>VLOOKUP(B94,Sheet1!A:M,8,FALSE)</f>
        <v>--</v>
      </c>
      <c r="J94" s="14" t="str">
        <f>VLOOKUP(B94,Sheet1!A:M,9,FALSE)</f>
        <v>--</v>
      </c>
      <c r="K94" s="14" t="str">
        <f>VLOOKUP(B94,Sheet1!A:M,10,FALSE)</f>
        <v>7</v>
      </c>
      <c r="L94" s="14">
        <f>VLOOKUP(B94,Sheet1!A:M,11,FALSE)</f>
        <v>86.87</v>
      </c>
      <c r="M94" s="14">
        <f>VLOOKUP(B94,Sheet1!A:M,12,FALSE)</f>
        <v>6</v>
      </c>
      <c r="N94" s="14" t="str">
        <f>VLOOKUP(B94,Sheet1!A:M,13,FALSE)</f>
        <v>一般</v>
      </c>
    </row>
    <row r="95" spans="1:14" ht="21" customHeight="1">
      <c r="A95" s="15"/>
      <c r="B95" s="13" t="s">
        <v>112</v>
      </c>
      <c r="C95" s="14">
        <f>VLOOKUP(B95,Sheet1!A:M,2,FALSE)</f>
        <v>25.93</v>
      </c>
      <c r="D95" s="14" t="str">
        <f>VLOOKUP(B95,Sheet1!A:M,3,FALSE)</f>
        <v>--</v>
      </c>
      <c r="E95" s="14" t="str">
        <f>VLOOKUP(B95,Sheet1!A:M,4,FALSE)</f>
        <v>--</v>
      </c>
      <c r="F95" s="14" t="str">
        <f>VLOOKUP(B95,Sheet1!A:M,5,FALSE)</f>
        <v>--</v>
      </c>
      <c r="G95" s="14" t="str">
        <f>VLOOKUP(B95,Sheet1!A:M,6,FALSE)</f>
        <v>--</v>
      </c>
      <c r="H95" s="14" t="str">
        <f>VLOOKUP(B95,Sheet1!A:M,7,FALSE)</f>
        <v>--</v>
      </c>
      <c r="I95" s="14" t="str">
        <f>VLOOKUP(B95,Sheet1!A:M,8,FALSE)</f>
        <v>--</v>
      </c>
      <c r="J95" s="14" t="str">
        <f>VLOOKUP(B95,Sheet1!A:M,9,FALSE)</f>
        <v>--</v>
      </c>
      <c r="K95" s="14" t="str">
        <f>VLOOKUP(B95,Sheet1!A:M,10,FALSE)</f>
        <v>7</v>
      </c>
      <c r="L95" s="14">
        <f>VLOOKUP(B95,Sheet1!A:M,11,FALSE)</f>
        <v>86.66</v>
      </c>
      <c r="M95" s="14">
        <f>VLOOKUP(B95,Sheet1!A:M,12,FALSE)</f>
        <v>7</v>
      </c>
      <c r="N95" s="14" t="str">
        <f>VLOOKUP(B95,Sheet1!A:M,13,FALSE)</f>
        <v>一般</v>
      </c>
    </row>
    <row r="96" spans="1:14" ht="21" customHeight="1">
      <c r="A96" s="15"/>
      <c r="B96" s="13" t="s">
        <v>113</v>
      </c>
      <c r="C96" s="14">
        <f>VLOOKUP(B96,Sheet1!A:M,2,FALSE)</f>
        <v>25.65</v>
      </c>
      <c r="D96" s="14" t="str">
        <f>VLOOKUP(B96,Sheet1!A:M,3,FALSE)</f>
        <v>--</v>
      </c>
      <c r="E96" s="14" t="str">
        <f>VLOOKUP(B96,Sheet1!A:M,4,FALSE)</f>
        <v>--</v>
      </c>
      <c r="F96" s="14" t="str">
        <f>VLOOKUP(B96,Sheet1!A:M,5,FALSE)</f>
        <v>--</v>
      </c>
      <c r="G96" s="14" t="str">
        <f>VLOOKUP(B96,Sheet1!A:M,6,FALSE)</f>
        <v>--</v>
      </c>
      <c r="H96" s="14" t="str">
        <f>VLOOKUP(B96,Sheet1!A:M,7,FALSE)</f>
        <v>--</v>
      </c>
      <c r="I96" s="14" t="str">
        <f>VLOOKUP(B96,Sheet1!A:M,8,FALSE)</f>
        <v>--</v>
      </c>
      <c r="J96" s="14" t="str">
        <f>VLOOKUP(B96,Sheet1!A:M,9,FALSE)</f>
        <v>--</v>
      </c>
      <c r="K96" s="14" t="str">
        <f>VLOOKUP(B96,Sheet1!A:M,10,FALSE)</f>
        <v>7</v>
      </c>
      <c r="L96" s="14">
        <f>VLOOKUP(B96,Sheet1!A:M,11,FALSE)</f>
        <v>85.92</v>
      </c>
      <c r="M96" s="14">
        <f>VLOOKUP(B96,Sheet1!A:M,12,FALSE)</f>
        <v>8</v>
      </c>
      <c r="N96" s="14" t="str">
        <f>VLOOKUP(B96,Sheet1!A:M,13,FALSE)</f>
        <v>差</v>
      </c>
    </row>
  </sheetData>
  <sheetProtection/>
  <mergeCells count="6">
    <mergeCell ref="A1:N1"/>
    <mergeCell ref="A3:A20"/>
    <mergeCell ref="A21:A50"/>
    <mergeCell ref="A51:A76"/>
    <mergeCell ref="A77:A88"/>
    <mergeCell ref="A89:A96"/>
  </mergeCells>
  <printOptions horizontalCentered="1"/>
  <pageMargins left="0.39305555555555555" right="0.39305555555555555" top="0.5902777777777778" bottom="0.5902777777777778" header="0.39305555555555555" footer="0.3930555555555555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6"/>
  <sheetViews>
    <sheetView zoomScaleSheetLayoutView="100" workbookViewId="0" topLeftCell="A1">
      <selection activeCell="O9" sqref="O9"/>
    </sheetView>
  </sheetViews>
  <sheetFormatPr defaultColWidth="9.140625" defaultRowHeight="12.75"/>
  <cols>
    <col min="1" max="1" width="32.00390625" style="0" customWidth="1"/>
  </cols>
  <sheetData>
    <row r="1" spans="1:13" ht="12.75">
      <c r="A1" s="1" t="s">
        <v>2</v>
      </c>
      <c r="B1" s="2" t="s">
        <v>114</v>
      </c>
      <c r="C1" s="2" t="s">
        <v>115</v>
      </c>
      <c r="D1" s="2" t="s">
        <v>116</v>
      </c>
      <c r="E1" s="2" t="s">
        <v>117</v>
      </c>
      <c r="F1" s="2" t="s">
        <v>118</v>
      </c>
      <c r="G1" s="2" t="s">
        <v>119</v>
      </c>
      <c r="H1" s="2" t="s">
        <v>120</v>
      </c>
      <c r="I1" s="2" t="s">
        <v>121</v>
      </c>
      <c r="J1" s="2" t="s">
        <v>122</v>
      </c>
      <c r="K1" s="2" t="s">
        <v>123</v>
      </c>
      <c r="L1" s="2" t="s">
        <v>13</v>
      </c>
      <c r="M1" s="2" t="s">
        <v>124</v>
      </c>
    </row>
    <row r="2" spans="1:13" ht="12.75">
      <c r="A2" s="3" t="s">
        <v>66</v>
      </c>
      <c r="B2" s="3">
        <v>27.99</v>
      </c>
      <c r="C2" s="3" t="s">
        <v>125</v>
      </c>
      <c r="D2" s="3" t="s">
        <v>125</v>
      </c>
      <c r="E2" s="3" t="s">
        <v>125</v>
      </c>
      <c r="F2" s="3" t="s">
        <v>125</v>
      </c>
      <c r="G2" s="3" t="s">
        <v>125</v>
      </c>
      <c r="H2" s="3" t="s">
        <v>125</v>
      </c>
      <c r="I2" s="3" t="s">
        <v>126</v>
      </c>
      <c r="J2" s="3" t="s">
        <v>127</v>
      </c>
      <c r="K2" s="3">
        <v>99.98</v>
      </c>
      <c r="L2" s="3">
        <v>1</v>
      </c>
      <c r="M2" s="3" t="s">
        <v>128</v>
      </c>
    </row>
    <row r="3" spans="1:13" ht="12.75">
      <c r="A3" s="3" t="s">
        <v>67</v>
      </c>
      <c r="B3" s="3">
        <v>27.66</v>
      </c>
      <c r="C3" s="3" t="s">
        <v>125</v>
      </c>
      <c r="D3" s="3" t="s">
        <v>129</v>
      </c>
      <c r="E3" s="3" t="s">
        <v>130</v>
      </c>
      <c r="F3" s="3" t="s">
        <v>126</v>
      </c>
      <c r="G3" s="3" t="s">
        <v>131</v>
      </c>
      <c r="H3" s="3" t="s">
        <v>126</v>
      </c>
      <c r="I3" s="3" t="s">
        <v>126</v>
      </c>
      <c r="J3" s="3" t="s">
        <v>132</v>
      </c>
      <c r="K3" s="3">
        <v>98.35</v>
      </c>
      <c r="L3" s="3">
        <v>2</v>
      </c>
      <c r="M3" s="3" t="s">
        <v>128</v>
      </c>
    </row>
    <row r="4" spans="1:13" ht="12.75">
      <c r="A4" s="3" t="s">
        <v>68</v>
      </c>
      <c r="B4" s="3">
        <v>27.09</v>
      </c>
      <c r="C4" s="3" t="s">
        <v>133</v>
      </c>
      <c r="D4" s="3" t="s">
        <v>134</v>
      </c>
      <c r="E4" s="3" t="s">
        <v>130</v>
      </c>
      <c r="F4" s="3" t="s">
        <v>126</v>
      </c>
      <c r="G4" s="3" t="s">
        <v>135</v>
      </c>
      <c r="H4" s="3" t="s">
        <v>126</v>
      </c>
      <c r="I4" s="3" t="s">
        <v>126</v>
      </c>
      <c r="J4" s="3" t="s">
        <v>136</v>
      </c>
      <c r="K4" s="3">
        <v>97.59</v>
      </c>
      <c r="L4" s="3">
        <v>3</v>
      </c>
      <c r="M4" s="3" t="s">
        <v>128</v>
      </c>
    </row>
    <row r="5" spans="1:13" ht="12.75">
      <c r="A5" s="3" t="s">
        <v>69</v>
      </c>
      <c r="B5" s="3">
        <v>28.05</v>
      </c>
      <c r="C5" s="3" t="s">
        <v>125</v>
      </c>
      <c r="D5" s="3" t="s">
        <v>137</v>
      </c>
      <c r="E5" s="3" t="s">
        <v>130</v>
      </c>
      <c r="F5" s="3" t="s">
        <v>126</v>
      </c>
      <c r="G5" s="3" t="s">
        <v>126</v>
      </c>
      <c r="H5" s="3" t="s">
        <v>126</v>
      </c>
      <c r="I5" s="3" t="s">
        <v>126</v>
      </c>
      <c r="J5" s="3" t="s">
        <v>138</v>
      </c>
      <c r="K5" s="3">
        <v>97.56</v>
      </c>
      <c r="L5" s="3">
        <v>4</v>
      </c>
      <c r="M5" s="3" t="s">
        <v>128</v>
      </c>
    </row>
    <row r="6" spans="1:13" ht="12.75">
      <c r="A6" s="3" t="s">
        <v>70</v>
      </c>
      <c r="B6" s="3">
        <v>26.96</v>
      </c>
      <c r="C6" s="3" t="s">
        <v>133</v>
      </c>
      <c r="D6" s="3" t="s">
        <v>137</v>
      </c>
      <c r="E6" s="3" t="s">
        <v>130</v>
      </c>
      <c r="F6" s="3" t="s">
        <v>126</v>
      </c>
      <c r="G6" s="3" t="s">
        <v>126</v>
      </c>
      <c r="H6" s="3" t="s">
        <v>126</v>
      </c>
      <c r="I6" s="3" t="s">
        <v>126</v>
      </c>
      <c r="J6" s="3" t="s">
        <v>138</v>
      </c>
      <c r="K6" s="3">
        <v>96.96</v>
      </c>
      <c r="L6" s="3">
        <v>5</v>
      </c>
      <c r="M6" s="3" t="s">
        <v>128</v>
      </c>
    </row>
    <row r="7" spans="1:13" ht="12.75">
      <c r="A7" s="3" t="s">
        <v>71</v>
      </c>
      <c r="B7" s="3">
        <v>26.62</v>
      </c>
      <c r="C7" s="3" t="s">
        <v>133</v>
      </c>
      <c r="D7" s="3" t="s">
        <v>137</v>
      </c>
      <c r="E7" s="3" t="s">
        <v>130</v>
      </c>
      <c r="F7" s="3" t="s">
        <v>126</v>
      </c>
      <c r="G7" s="3" t="s">
        <v>126</v>
      </c>
      <c r="H7" s="3" t="s">
        <v>126</v>
      </c>
      <c r="I7" s="3" t="s">
        <v>126</v>
      </c>
      <c r="J7" s="3" t="s">
        <v>138</v>
      </c>
      <c r="K7" s="3">
        <v>96.62</v>
      </c>
      <c r="L7" s="3">
        <v>6</v>
      </c>
      <c r="M7" s="3" t="s">
        <v>139</v>
      </c>
    </row>
    <row r="8" spans="1:13" ht="12.75">
      <c r="A8" s="3" t="s">
        <v>72</v>
      </c>
      <c r="B8" s="3">
        <v>26.33</v>
      </c>
      <c r="C8" s="3" t="s">
        <v>125</v>
      </c>
      <c r="D8" s="3" t="s">
        <v>137</v>
      </c>
      <c r="E8" s="3" t="s">
        <v>130</v>
      </c>
      <c r="F8" s="3" t="s">
        <v>126</v>
      </c>
      <c r="G8" s="3" t="s">
        <v>126</v>
      </c>
      <c r="H8" s="3" t="s">
        <v>126</v>
      </c>
      <c r="I8" s="3" t="s">
        <v>126</v>
      </c>
      <c r="J8" s="3" t="s">
        <v>138</v>
      </c>
      <c r="K8" s="3">
        <v>95.41</v>
      </c>
      <c r="L8" s="3">
        <v>7</v>
      </c>
      <c r="M8" s="3" t="s">
        <v>139</v>
      </c>
    </row>
    <row r="9" spans="1:13" ht="12.75">
      <c r="A9" s="3" t="s">
        <v>73</v>
      </c>
      <c r="B9" s="3">
        <v>27.82</v>
      </c>
      <c r="C9" s="3" t="s">
        <v>125</v>
      </c>
      <c r="D9" s="3" t="s">
        <v>125</v>
      </c>
      <c r="E9" s="3" t="s">
        <v>125</v>
      </c>
      <c r="F9" s="3" t="s">
        <v>125</v>
      </c>
      <c r="G9" s="3" t="s">
        <v>125</v>
      </c>
      <c r="H9" s="3" t="s">
        <v>125</v>
      </c>
      <c r="I9" s="3" t="s">
        <v>125</v>
      </c>
      <c r="J9" s="3" t="s">
        <v>138</v>
      </c>
      <c r="K9" s="3">
        <v>94.26</v>
      </c>
      <c r="L9" s="3">
        <v>8</v>
      </c>
      <c r="M9" s="3" t="s">
        <v>139</v>
      </c>
    </row>
    <row r="10" spans="1:13" ht="12.75">
      <c r="A10" s="3" t="s">
        <v>74</v>
      </c>
      <c r="B10" s="3">
        <v>27.68</v>
      </c>
      <c r="C10" s="3" t="s">
        <v>125</v>
      </c>
      <c r="D10" s="3" t="s">
        <v>125</v>
      </c>
      <c r="E10" s="3" t="s">
        <v>125</v>
      </c>
      <c r="F10" s="3" t="s">
        <v>125</v>
      </c>
      <c r="G10" s="3" t="s">
        <v>125</v>
      </c>
      <c r="H10" s="3" t="s">
        <v>125</v>
      </c>
      <c r="I10" s="3" t="s">
        <v>125</v>
      </c>
      <c r="J10" s="3" t="s">
        <v>138</v>
      </c>
      <c r="K10" s="3">
        <v>93.9</v>
      </c>
      <c r="L10" s="3">
        <v>9</v>
      </c>
      <c r="M10" s="3" t="s">
        <v>139</v>
      </c>
    </row>
    <row r="11" spans="1:13" ht="12.75">
      <c r="A11" s="3" t="s">
        <v>76</v>
      </c>
      <c r="B11" s="3">
        <v>27.31</v>
      </c>
      <c r="C11" s="3" t="s">
        <v>125</v>
      </c>
      <c r="D11" s="3" t="s">
        <v>125</v>
      </c>
      <c r="E11" s="3" t="s">
        <v>125</v>
      </c>
      <c r="F11" s="3" t="s">
        <v>125</v>
      </c>
      <c r="G11" s="3" t="s">
        <v>125</v>
      </c>
      <c r="H11" s="3" t="s">
        <v>125</v>
      </c>
      <c r="I11" s="3" t="s">
        <v>126</v>
      </c>
      <c r="J11" s="3" t="s">
        <v>138</v>
      </c>
      <c r="K11" s="3">
        <v>93.74</v>
      </c>
      <c r="L11" s="3">
        <v>10</v>
      </c>
      <c r="M11" s="3" t="s">
        <v>139</v>
      </c>
    </row>
    <row r="12" spans="1:13" ht="12.75">
      <c r="A12" s="3" t="s">
        <v>75</v>
      </c>
      <c r="B12" s="3">
        <v>27.31</v>
      </c>
      <c r="C12" s="3" t="s">
        <v>125</v>
      </c>
      <c r="D12" s="3" t="s">
        <v>125</v>
      </c>
      <c r="E12" s="3" t="s">
        <v>125</v>
      </c>
      <c r="F12" s="3" t="s">
        <v>125</v>
      </c>
      <c r="G12" s="3" t="s">
        <v>125</v>
      </c>
      <c r="H12" s="3" t="s">
        <v>125</v>
      </c>
      <c r="I12" s="3" t="s">
        <v>126</v>
      </c>
      <c r="J12" s="3" t="s">
        <v>138</v>
      </c>
      <c r="K12" s="3">
        <v>93.74</v>
      </c>
      <c r="L12" s="3">
        <v>10</v>
      </c>
      <c r="M12" s="3" t="s">
        <v>139</v>
      </c>
    </row>
    <row r="13" spans="1:13" ht="12.75">
      <c r="A13" s="3" t="s">
        <v>77</v>
      </c>
      <c r="B13" s="3">
        <v>26.99</v>
      </c>
      <c r="C13" s="3" t="s">
        <v>125</v>
      </c>
      <c r="D13" s="3" t="s">
        <v>125</v>
      </c>
      <c r="E13" s="3" t="s">
        <v>125</v>
      </c>
      <c r="F13" s="3" t="s">
        <v>125</v>
      </c>
      <c r="G13" s="3" t="s">
        <v>125</v>
      </c>
      <c r="H13" s="3" t="s">
        <v>125</v>
      </c>
      <c r="I13" s="3" t="s">
        <v>126</v>
      </c>
      <c r="J13" s="3" t="s">
        <v>138</v>
      </c>
      <c r="K13" s="3">
        <v>93</v>
      </c>
      <c r="L13" s="3">
        <v>12</v>
      </c>
      <c r="M13" s="3" t="s">
        <v>139</v>
      </c>
    </row>
    <row r="14" spans="1:13" ht="12.75">
      <c r="A14" s="3" t="s">
        <v>78</v>
      </c>
      <c r="B14" s="3">
        <v>27.27</v>
      </c>
      <c r="C14" s="3" t="s">
        <v>125</v>
      </c>
      <c r="D14" s="3" t="s">
        <v>125</v>
      </c>
      <c r="E14" s="3" t="s">
        <v>125</v>
      </c>
      <c r="F14" s="3" t="s">
        <v>125</v>
      </c>
      <c r="G14" s="3" t="s">
        <v>125</v>
      </c>
      <c r="H14" s="3" t="s">
        <v>125</v>
      </c>
      <c r="I14" s="3" t="s">
        <v>125</v>
      </c>
      <c r="J14" s="3" t="s">
        <v>138</v>
      </c>
      <c r="K14" s="3">
        <v>92.82</v>
      </c>
      <c r="L14" s="3">
        <v>13</v>
      </c>
      <c r="M14" s="3" t="s">
        <v>139</v>
      </c>
    </row>
    <row r="15" spans="1:13" ht="12.75">
      <c r="A15" s="3" t="s">
        <v>79</v>
      </c>
      <c r="B15" s="3">
        <v>27.15</v>
      </c>
      <c r="C15" s="3" t="s">
        <v>125</v>
      </c>
      <c r="D15" s="3" t="s">
        <v>125</v>
      </c>
      <c r="E15" s="3" t="s">
        <v>125</v>
      </c>
      <c r="F15" s="3" t="s">
        <v>125</v>
      </c>
      <c r="G15" s="3" t="s">
        <v>125</v>
      </c>
      <c r="H15" s="3" t="s">
        <v>125</v>
      </c>
      <c r="I15" s="3" t="s">
        <v>125</v>
      </c>
      <c r="J15" s="3" t="s">
        <v>138</v>
      </c>
      <c r="K15" s="3">
        <v>92.5</v>
      </c>
      <c r="L15" s="3">
        <v>14</v>
      </c>
      <c r="M15" s="3" t="s">
        <v>139</v>
      </c>
    </row>
    <row r="16" spans="1:13" ht="12.75">
      <c r="A16" s="3" t="s">
        <v>80</v>
      </c>
      <c r="B16" s="3">
        <v>27.13</v>
      </c>
      <c r="C16" s="3" t="s">
        <v>125</v>
      </c>
      <c r="D16" s="3" t="s">
        <v>125</v>
      </c>
      <c r="E16" s="3" t="s">
        <v>125</v>
      </c>
      <c r="F16" s="3" t="s">
        <v>125</v>
      </c>
      <c r="G16" s="3" t="s">
        <v>125</v>
      </c>
      <c r="H16" s="3" t="s">
        <v>125</v>
      </c>
      <c r="I16" s="3" t="s">
        <v>125</v>
      </c>
      <c r="J16" s="3" t="s">
        <v>138</v>
      </c>
      <c r="K16" s="3">
        <v>92.45</v>
      </c>
      <c r="L16" s="3">
        <v>15</v>
      </c>
      <c r="M16" s="3" t="s">
        <v>139</v>
      </c>
    </row>
    <row r="17" spans="1:13" ht="12.75">
      <c r="A17" s="3" t="s">
        <v>81</v>
      </c>
      <c r="B17" s="3">
        <v>26.75</v>
      </c>
      <c r="C17" s="3" t="s">
        <v>125</v>
      </c>
      <c r="D17" s="3" t="s">
        <v>125</v>
      </c>
      <c r="E17" s="3" t="s">
        <v>125</v>
      </c>
      <c r="F17" s="3" t="s">
        <v>125</v>
      </c>
      <c r="G17" s="3" t="s">
        <v>125</v>
      </c>
      <c r="H17" s="3" t="s">
        <v>125</v>
      </c>
      <c r="I17" s="3" t="s">
        <v>126</v>
      </c>
      <c r="J17" s="3" t="s">
        <v>138</v>
      </c>
      <c r="K17" s="3">
        <v>92.44</v>
      </c>
      <c r="L17" s="3">
        <v>16</v>
      </c>
      <c r="M17" s="3" t="s">
        <v>139</v>
      </c>
    </row>
    <row r="18" spans="1:13" ht="12.75">
      <c r="A18" s="3" t="s">
        <v>82</v>
      </c>
      <c r="B18" s="3">
        <v>27.01</v>
      </c>
      <c r="C18" s="3" t="s">
        <v>125</v>
      </c>
      <c r="D18" s="3" t="s">
        <v>125</v>
      </c>
      <c r="E18" s="3" t="s">
        <v>125</v>
      </c>
      <c r="F18" s="3" t="s">
        <v>125</v>
      </c>
      <c r="G18" s="3" t="s">
        <v>125</v>
      </c>
      <c r="H18" s="3" t="s">
        <v>125</v>
      </c>
      <c r="I18" s="3" t="s">
        <v>125</v>
      </c>
      <c r="J18" s="3" t="s">
        <v>138</v>
      </c>
      <c r="K18" s="3">
        <v>92.13</v>
      </c>
      <c r="L18" s="3">
        <v>17</v>
      </c>
      <c r="M18" s="3" t="s">
        <v>139</v>
      </c>
    </row>
    <row r="19" spans="1:13" ht="12.75">
      <c r="A19" s="3" t="s">
        <v>83</v>
      </c>
      <c r="B19" s="3">
        <v>26.39</v>
      </c>
      <c r="C19" s="3" t="s">
        <v>125</v>
      </c>
      <c r="D19" s="3" t="s">
        <v>125</v>
      </c>
      <c r="E19" s="3" t="s">
        <v>125</v>
      </c>
      <c r="F19" s="3" t="s">
        <v>125</v>
      </c>
      <c r="G19" s="3" t="s">
        <v>125</v>
      </c>
      <c r="H19" s="3" t="s">
        <v>125</v>
      </c>
      <c r="I19" s="3" t="s">
        <v>126</v>
      </c>
      <c r="J19" s="3" t="s">
        <v>138</v>
      </c>
      <c r="K19" s="3">
        <v>91.61</v>
      </c>
      <c r="L19" s="3">
        <v>18</v>
      </c>
      <c r="M19" s="3" t="s">
        <v>139</v>
      </c>
    </row>
    <row r="20" spans="1:13" ht="12.75">
      <c r="A20" s="3" t="s">
        <v>84</v>
      </c>
      <c r="B20" s="3">
        <v>26.77</v>
      </c>
      <c r="C20" s="3" t="s">
        <v>125</v>
      </c>
      <c r="D20" s="3" t="s">
        <v>125</v>
      </c>
      <c r="E20" s="3" t="s">
        <v>125</v>
      </c>
      <c r="F20" s="3" t="s">
        <v>125</v>
      </c>
      <c r="G20" s="3" t="s">
        <v>125</v>
      </c>
      <c r="H20" s="3" t="s">
        <v>125</v>
      </c>
      <c r="I20" s="3" t="s">
        <v>125</v>
      </c>
      <c r="J20" s="3" t="s">
        <v>138</v>
      </c>
      <c r="K20" s="3">
        <v>91.5</v>
      </c>
      <c r="L20" s="3">
        <v>19</v>
      </c>
      <c r="M20" s="3" t="s">
        <v>139</v>
      </c>
    </row>
    <row r="21" spans="1:13" ht="12.75">
      <c r="A21" s="3" t="s">
        <v>85</v>
      </c>
      <c r="B21" s="3">
        <v>26.29</v>
      </c>
      <c r="C21" s="3" t="s">
        <v>125</v>
      </c>
      <c r="D21" s="3" t="s">
        <v>125</v>
      </c>
      <c r="E21" s="3" t="s">
        <v>125</v>
      </c>
      <c r="F21" s="3" t="s">
        <v>125</v>
      </c>
      <c r="G21" s="3" t="s">
        <v>125</v>
      </c>
      <c r="H21" s="3" t="s">
        <v>125</v>
      </c>
      <c r="I21" s="3" t="s">
        <v>126</v>
      </c>
      <c r="J21" s="3" t="s">
        <v>138</v>
      </c>
      <c r="K21" s="3">
        <v>91.37</v>
      </c>
      <c r="L21" s="3">
        <v>20</v>
      </c>
      <c r="M21" s="3" t="s">
        <v>139</v>
      </c>
    </row>
    <row r="22" spans="1:13" ht="12.75">
      <c r="A22" s="3" t="s">
        <v>86</v>
      </c>
      <c r="B22" s="3">
        <v>26.26</v>
      </c>
      <c r="C22" s="3" t="s">
        <v>125</v>
      </c>
      <c r="D22" s="3" t="s">
        <v>125</v>
      </c>
      <c r="E22" s="3" t="s">
        <v>125</v>
      </c>
      <c r="F22" s="3" t="s">
        <v>125</v>
      </c>
      <c r="G22" s="3" t="s">
        <v>125</v>
      </c>
      <c r="H22" s="3" t="s">
        <v>125</v>
      </c>
      <c r="I22" s="3" t="s">
        <v>126</v>
      </c>
      <c r="J22" s="3" t="s">
        <v>138</v>
      </c>
      <c r="K22" s="3">
        <v>91.3</v>
      </c>
      <c r="L22" s="3">
        <v>21</v>
      </c>
      <c r="M22" s="3" t="s">
        <v>139</v>
      </c>
    </row>
    <row r="23" spans="1:13" ht="12.75">
      <c r="A23" s="3" t="s">
        <v>87</v>
      </c>
      <c r="B23" s="3">
        <v>26.54</v>
      </c>
      <c r="C23" s="3" t="s">
        <v>125</v>
      </c>
      <c r="D23" s="3" t="s">
        <v>125</v>
      </c>
      <c r="E23" s="3" t="s">
        <v>125</v>
      </c>
      <c r="F23" s="3" t="s">
        <v>125</v>
      </c>
      <c r="G23" s="3" t="s">
        <v>125</v>
      </c>
      <c r="H23" s="3" t="s">
        <v>125</v>
      </c>
      <c r="I23" s="3" t="s">
        <v>125</v>
      </c>
      <c r="J23" s="3" t="s">
        <v>138</v>
      </c>
      <c r="K23" s="3">
        <v>90.9</v>
      </c>
      <c r="L23" s="3">
        <v>22</v>
      </c>
      <c r="M23" s="3" t="s">
        <v>139</v>
      </c>
    </row>
    <row r="24" spans="1:13" ht="12.75">
      <c r="A24" s="3" t="s">
        <v>88</v>
      </c>
      <c r="B24" s="3">
        <v>26.49</v>
      </c>
      <c r="C24" s="3" t="s">
        <v>125</v>
      </c>
      <c r="D24" s="3" t="s">
        <v>125</v>
      </c>
      <c r="E24" s="3" t="s">
        <v>125</v>
      </c>
      <c r="F24" s="3" t="s">
        <v>125</v>
      </c>
      <c r="G24" s="3" t="s">
        <v>125</v>
      </c>
      <c r="H24" s="3" t="s">
        <v>125</v>
      </c>
      <c r="I24" s="3" t="s">
        <v>125</v>
      </c>
      <c r="J24" s="3" t="s">
        <v>138</v>
      </c>
      <c r="K24" s="3">
        <v>90.76</v>
      </c>
      <c r="L24" s="3">
        <v>23</v>
      </c>
      <c r="M24" s="3" t="s">
        <v>139</v>
      </c>
    </row>
    <row r="25" spans="1:13" ht="12.75">
      <c r="A25" s="3" t="s">
        <v>89</v>
      </c>
      <c r="B25" s="3">
        <v>26.45</v>
      </c>
      <c r="C25" s="3" t="s">
        <v>125</v>
      </c>
      <c r="D25" s="3" t="s">
        <v>125</v>
      </c>
      <c r="E25" s="3" t="s">
        <v>125</v>
      </c>
      <c r="F25" s="3" t="s">
        <v>125</v>
      </c>
      <c r="G25" s="3" t="s">
        <v>125</v>
      </c>
      <c r="H25" s="3" t="s">
        <v>125</v>
      </c>
      <c r="I25" s="3" t="s">
        <v>125</v>
      </c>
      <c r="J25" s="3" t="s">
        <v>138</v>
      </c>
      <c r="K25" s="3">
        <v>90.66</v>
      </c>
      <c r="L25" s="3">
        <v>24</v>
      </c>
      <c r="M25" s="3" t="s">
        <v>140</v>
      </c>
    </row>
    <row r="26" spans="1:13" ht="12.75">
      <c r="A26" s="3" t="s">
        <v>90</v>
      </c>
      <c r="B26" s="3">
        <v>26.28</v>
      </c>
      <c r="C26" s="3" t="s">
        <v>125</v>
      </c>
      <c r="D26" s="3" t="s">
        <v>125</v>
      </c>
      <c r="E26" s="3" t="s">
        <v>125</v>
      </c>
      <c r="F26" s="3" t="s">
        <v>125</v>
      </c>
      <c r="G26" s="3" t="s">
        <v>125</v>
      </c>
      <c r="H26" s="3" t="s">
        <v>125</v>
      </c>
      <c r="I26" s="3" t="s">
        <v>125</v>
      </c>
      <c r="J26" s="3" t="s">
        <v>138</v>
      </c>
      <c r="K26" s="3">
        <v>90.21</v>
      </c>
      <c r="L26" s="3">
        <v>25</v>
      </c>
      <c r="M26" s="3" t="s">
        <v>140</v>
      </c>
    </row>
    <row r="27" spans="1:13" ht="12.75">
      <c r="A27" s="3" t="s">
        <v>91</v>
      </c>
      <c r="B27" s="3">
        <v>26.18</v>
      </c>
      <c r="C27" s="3" t="s">
        <v>125</v>
      </c>
      <c r="D27" s="3" t="s">
        <v>125</v>
      </c>
      <c r="E27" s="3" t="s">
        <v>125</v>
      </c>
      <c r="F27" s="3" t="s">
        <v>125</v>
      </c>
      <c r="G27" s="3" t="s">
        <v>125</v>
      </c>
      <c r="H27" s="3" t="s">
        <v>125</v>
      </c>
      <c r="I27" s="3" t="s">
        <v>125</v>
      </c>
      <c r="J27" s="3" t="s">
        <v>138</v>
      </c>
      <c r="K27" s="3">
        <v>89.95</v>
      </c>
      <c r="L27" s="3">
        <v>26</v>
      </c>
      <c r="M27" s="3" t="s">
        <v>140</v>
      </c>
    </row>
    <row r="28" spans="1:13" ht="12.75">
      <c r="A28" s="3" t="s">
        <v>93</v>
      </c>
      <c r="B28" s="3">
        <v>26.97</v>
      </c>
      <c r="C28" s="3" t="s">
        <v>125</v>
      </c>
      <c r="D28" s="3" t="s">
        <v>125</v>
      </c>
      <c r="E28" s="3" t="s">
        <v>125</v>
      </c>
      <c r="F28" s="3" t="s">
        <v>125</v>
      </c>
      <c r="G28" s="3" t="s">
        <v>125</v>
      </c>
      <c r="H28" s="3" t="s">
        <v>125</v>
      </c>
      <c r="I28" s="3" t="s">
        <v>125</v>
      </c>
      <c r="J28" s="3" t="s">
        <v>138</v>
      </c>
      <c r="K28" s="3">
        <v>92.03</v>
      </c>
      <c r="L28" s="3">
        <v>1</v>
      </c>
      <c r="M28" s="3" t="s">
        <v>128</v>
      </c>
    </row>
    <row r="29" spans="1:13" ht="12.75">
      <c r="A29" s="3" t="s">
        <v>94</v>
      </c>
      <c r="B29" s="3">
        <v>26.55</v>
      </c>
      <c r="C29" s="3" t="s">
        <v>125</v>
      </c>
      <c r="D29" s="3" t="s">
        <v>125</v>
      </c>
      <c r="E29" s="3" t="s">
        <v>125</v>
      </c>
      <c r="F29" s="3" t="s">
        <v>125</v>
      </c>
      <c r="G29" s="3" t="s">
        <v>125</v>
      </c>
      <c r="H29" s="3" t="s">
        <v>125</v>
      </c>
      <c r="I29" s="3" t="s">
        <v>125</v>
      </c>
      <c r="J29" s="3" t="s">
        <v>138</v>
      </c>
      <c r="K29" s="3">
        <v>90.92</v>
      </c>
      <c r="L29" s="3">
        <v>2</v>
      </c>
      <c r="M29" s="3" t="s">
        <v>128</v>
      </c>
    </row>
    <row r="30" spans="1:13" ht="12.75">
      <c r="A30" s="3" t="s">
        <v>95</v>
      </c>
      <c r="B30" s="3">
        <v>26.44</v>
      </c>
      <c r="C30" s="3" t="s">
        <v>125</v>
      </c>
      <c r="D30" s="3" t="s">
        <v>125</v>
      </c>
      <c r="E30" s="3" t="s">
        <v>125</v>
      </c>
      <c r="F30" s="3" t="s">
        <v>125</v>
      </c>
      <c r="G30" s="3" t="s">
        <v>125</v>
      </c>
      <c r="H30" s="3" t="s">
        <v>125</v>
      </c>
      <c r="I30" s="3" t="s">
        <v>125</v>
      </c>
      <c r="J30" s="3" t="s">
        <v>138</v>
      </c>
      <c r="K30" s="3">
        <v>90.63</v>
      </c>
      <c r="L30" s="3">
        <v>3</v>
      </c>
      <c r="M30" s="3" t="s">
        <v>139</v>
      </c>
    </row>
    <row r="31" spans="1:13" ht="12.75">
      <c r="A31" s="3" t="s">
        <v>96</v>
      </c>
      <c r="B31" s="3">
        <v>26.41</v>
      </c>
      <c r="C31" s="3" t="s">
        <v>125</v>
      </c>
      <c r="D31" s="3" t="s">
        <v>125</v>
      </c>
      <c r="E31" s="3" t="s">
        <v>125</v>
      </c>
      <c r="F31" s="3" t="s">
        <v>125</v>
      </c>
      <c r="G31" s="3" t="s">
        <v>125</v>
      </c>
      <c r="H31" s="3" t="s">
        <v>125</v>
      </c>
      <c r="I31" s="3" t="s">
        <v>125</v>
      </c>
      <c r="J31" s="3" t="s">
        <v>138</v>
      </c>
      <c r="K31" s="3">
        <v>90.55</v>
      </c>
      <c r="L31" s="3">
        <v>4</v>
      </c>
      <c r="M31" s="3" t="s">
        <v>139</v>
      </c>
    </row>
    <row r="32" spans="1:13" ht="12.75">
      <c r="A32" s="3" t="s">
        <v>97</v>
      </c>
      <c r="B32" s="3">
        <v>26.39</v>
      </c>
      <c r="C32" s="3" t="s">
        <v>125</v>
      </c>
      <c r="D32" s="3" t="s">
        <v>125</v>
      </c>
      <c r="E32" s="3" t="s">
        <v>125</v>
      </c>
      <c r="F32" s="3" t="s">
        <v>125</v>
      </c>
      <c r="G32" s="3" t="s">
        <v>125</v>
      </c>
      <c r="H32" s="3" t="s">
        <v>125</v>
      </c>
      <c r="I32" s="3" t="s">
        <v>125</v>
      </c>
      <c r="J32" s="3" t="s">
        <v>138</v>
      </c>
      <c r="K32" s="3">
        <v>90.5</v>
      </c>
      <c r="L32" s="3">
        <v>5</v>
      </c>
      <c r="M32" s="3" t="s">
        <v>139</v>
      </c>
    </row>
    <row r="33" spans="1:13" ht="12.75">
      <c r="A33" s="3" t="s">
        <v>98</v>
      </c>
      <c r="B33" s="3">
        <v>26.27</v>
      </c>
      <c r="C33" s="3" t="s">
        <v>125</v>
      </c>
      <c r="D33" s="3" t="s">
        <v>125</v>
      </c>
      <c r="E33" s="3" t="s">
        <v>125</v>
      </c>
      <c r="F33" s="3" t="s">
        <v>125</v>
      </c>
      <c r="G33" s="3" t="s">
        <v>125</v>
      </c>
      <c r="H33" s="3" t="s">
        <v>125</v>
      </c>
      <c r="I33" s="3" t="s">
        <v>125</v>
      </c>
      <c r="J33" s="3" t="s">
        <v>138</v>
      </c>
      <c r="K33" s="3">
        <v>90.18</v>
      </c>
      <c r="L33" s="3">
        <v>6</v>
      </c>
      <c r="M33" s="3" t="s">
        <v>139</v>
      </c>
    </row>
    <row r="34" spans="1:13" ht="12.75">
      <c r="A34" s="3" t="s">
        <v>99</v>
      </c>
      <c r="B34" s="3">
        <v>26.05</v>
      </c>
      <c r="C34" s="3" t="s">
        <v>125</v>
      </c>
      <c r="D34" s="3" t="s">
        <v>125</v>
      </c>
      <c r="E34" s="3" t="s">
        <v>125</v>
      </c>
      <c r="F34" s="3" t="s">
        <v>125</v>
      </c>
      <c r="G34" s="3" t="s">
        <v>125</v>
      </c>
      <c r="H34" s="3" t="s">
        <v>125</v>
      </c>
      <c r="I34" s="3" t="s">
        <v>125</v>
      </c>
      <c r="J34" s="3" t="s">
        <v>138</v>
      </c>
      <c r="K34" s="3">
        <v>89.61</v>
      </c>
      <c r="L34" s="3">
        <v>7</v>
      </c>
      <c r="M34" s="3" t="s">
        <v>139</v>
      </c>
    </row>
    <row r="35" spans="1:13" ht="12.75">
      <c r="A35" s="3" t="s">
        <v>100</v>
      </c>
      <c r="B35" s="3">
        <v>26.01</v>
      </c>
      <c r="C35" s="3" t="s">
        <v>125</v>
      </c>
      <c r="D35" s="3" t="s">
        <v>125</v>
      </c>
      <c r="E35" s="3" t="s">
        <v>125</v>
      </c>
      <c r="F35" s="3" t="s">
        <v>125</v>
      </c>
      <c r="G35" s="3" t="s">
        <v>125</v>
      </c>
      <c r="H35" s="3" t="s">
        <v>125</v>
      </c>
      <c r="I35" s="3" t="s">
        <v>125</v>
      </c>
      <c r="J35" s="3" t="s">
        <v>138</v>
      </c>
      <c r="K35" s="3">
        <v>89.5</v>
      </c>
      <c r="L35" s="3">
        <v>8</v>
      </c>
      <c r="M35" s="3" t="s">
        <v>139</v>
      </c>
    </row>
    <row r="36" spans="1:13" ht="12.75">
      <c r="A36" s="3" t="s">
        <v>101</v>
      </c>
      <c r="B36" s="3">
        <v>25.91</v>
      </c>
      <c r="C36" s="3" t="s">
        <v>125</v>
      </c>
      <c r="D36" s="3" t="s">
        <v>125</v>
      </c>
      <c r="E36" s="3" t="s">
        <v>125</v>
      </c>
      <c r="F36" s="3" t="s">
        <v>125</v>
      </c>
      <c r="G36" s="3" t="s">
        <v>125</v>
      </c>
      <c r="H36" s="3" t="s">
        <v>125</v>
      </c>
      <c r="I36" s="3" t="s">
        <v>125</v>
      </c>
      <c r="J36" s="3" t="s">
        <v>138</v>
      </c>
      <c r="K36" s="3">
        <v>89.24</v>
      </c>
      <c r="L36" s="3">
        <v>9</v>
      </c>
      <c r="M36" s="3" t="s">
        <v>139</v>
      </c>
    </row>
    <row r="37" spans="1:13" ht="12.75">
      <c r="A37" s="3" t="s">
        <v>102</v>
      </c>
      <c r="B37" s="3">
        <v>25.77</v>
      </c>
      <c r="C37" s="3" t="s">
        <v>125</v>
      </c>
      <c r="D37" s="3" t="s">
        <v>125</v>
      </c>
      <c r="E37" s="3" t="s">
        <v>125</v>
      </c>
      <c r="F37" s="3" t="s">
        <v>125</v>
      </c>
      <c r="G37" s="3" t="s">
        <v>125</v>
      </c>
      <c r="H37" s="3" t="s">
        <v>125</v>
      </c>
      <c r="I37" s="3" t="s">
        <v>125</v>
      </c>
      <c r="J37" s="3" t="s">
        <v>138</v>
      </c>
      <c r="K37" s="3">
        <v>88.87</v>
      </c>
      <c r="L37" s="3">
        <v>10</v>
      </c>
      <c r="M37" s="3" t="s">
        <v>139</v>
      </c>
    </row>
    <row r="38" spans="1:13" ht="12.75">
      <c r="A38" s="3" t="s">
        <v>103</v>
      </c>
      <c r="B38" s="3">
        <v>25.72</v>
      </c>
      <c r="C38" s="3" t="s">
        <v>125</v>
      </c>
      <c r="D38" s="3" t="s">
        <v>125</v>
      </c>
      <c r="E38" s="3" t="s">
        <v>125</v>
      </c>
      <c r="F38" s="3" t="s">
        <v>125</v>
      </c>
      <c r="G38" s="3" t="s">
        <v>125</v>
      </c>
      <c r="H38" s="3" t="s">
        <v>125</v>
      </c>
      <c r="I38" s="3" t="s">
        <v>125</v>
      </c>
      <c r="J38" s="3" t="s">
        <v>138</v>
      </c>
      <c r="K38" s="3">
        <v>88.74</v>
      </c>
      <c r="L38" s="3">
        <v>11</v>
      </c>
      <c r="M38" s="3" t="s">
        <v>139</v>
      </c>
    </row>
    <row r="39" spans="1:13" ht="12.75">
      <c r="A39" s="3" t="s">
        <v>104</v>
      </c>
      <c r="B39" s="3">
        <v>25.7</v>
      </c>
      <c r="C39" s="3" t="s">
        <v>125</v>
      </c>
      <c r="D39" s="3" t="s">
        <v>125</v>
      </c>
      <c r="E39" s="3" t="s">
        <v>125</v>
      </c>
      <c r="F39" s="3" t="s">
        <v>125</v>
      </c>
      <c r="G39" s="3" t="s">
        <v>125</v>
      </c>
      <c r="H39" s="3" t="s">
        <v>125</v>
      </c>
      <c r="I39" s="3" t="s">
        <v>125</v>
      </c>
      <c r="J39" s="3" t="s">
        <v>138</v>
      </c>
      <c r="K39" s="3">
        <v>88.68</v>
      </c>
      <c r="L39" s="3">
        <v>12</v>
      </c>
      <c r="M39" s="3" t="s">
        <v>140</v>
      </c>
    </row>
    <row r="40" spans="1:13" ht="12.75">
      <c r="A40" s="3" t="s">
        <v>106</v>
      </c>
      <c r="B40" s="3">
        <v>27.05</v>
      </c>
      <c r="C40" s="3" t="s">
        <v>125</v>
      </c>
      <c r="D40" s="3" t="s">
        <v>125</v>
      </c>
      <c r="E40" s="3" t="s">
        <v>125</v>
      </c>
      <c r="F40" s="3" t="s">
        <v>125</v>
      </c>
      <c r="G40" s="3" t="s">
        <v>125</v>
      </c>
      <c r="H40" s="3" t="s">
        <v>125</v>
      </c>
      <c r="I40" s="3" t="s">
        <v>125</v>
      </c>
      <c r="J40" s="3" t="s">
        <v>138</v>
      </c>
      <c r="K40" s="3">
        <v>92.24</v>
      </c>
      <c r="L40" s="3">
        <v>1</v>
      </c>
      <c r="M40" s="3" t="s">
        <v>128</v>
      </c>
    </row>
    <row r="41" spans="1:13" ht="12.75">
      <c r="A41" s="3" t="s">
        <v>108</v>
      </c>
      <c r="B41" s="3">
        <v>25.93</v>
      </c>
      <c r="C41" s="3" t="s">
        <v>125</v>
      </c>
      <c r="D41" s="3" t="s">
        <v>125</v>
      </c>
      <c r="E41" s="3" t="s">
        <v>125</v>
      </c>
      <c r="F41" s="3" t="s">
        <v>125</v>
      </c>
      <c r="G41" s="3" t="s">
        <v>125</v>
      </c>
      <c r="H41" s="3" t="s">
        <v>125</v>
      </c>
      <c r="I41" s="3" t="s">
        <v>125</v>
      </c>
      <c r="J41" s="3" t="s">
        <v>138</v>
      </c>
      <c r="K41" s="3">
        <v>89.29</v>
      </c>
      <c r="L41" s="3">
        <v>2</v>
      </c>
      <c r="M41" s="3" t="s">
        <v>139</v>
      </c>
    </row>
    <row r="42" spans="1:13" ht="12.75">
      <c r="A42" s="3" t="s">
        <v>107</v>
      </c>
      <c r="B42" s="3">
        <v>25.93</v>
      </c>
      <c r="C42" s="3" t="s">
        <v>125</v>
      </c>
      <c r="D42" s="3" t="s">
        <v>125</v>
      </c>
      <c r="E42" s="3" t="s">
        <v>125</v>
      </c>
      <c r="F42" s="3" t="s">
        <v>125</v>
      </c>
      <c r="G42" s="3" t="s">
        <v>125</v>
      </c>
      <c r="H42" s="3" t="s">
        <v>125</v>
      </c>
      <c r="I42" s="3" t="s">
        <v>125</v>
      </c>
      <c r="J42" s="3" t="s">
        <v>138</v>
      </c>
      <c r="K42" s="3">
        <v>89.29</v>
      </c>
      <c r="L42" s="3">
        <v>2</v>
      </c>
      <c r="M42" s="3" t="s">
        <v>139</v>
      </c>
    </row>
    <row r="43" spans="1:13" ht="12.75">
      <c r="A43" s="3" t="s">
        <v>109</v>
      </c>
      <c r="B43" s="3">
        <v>25.69</v>
      </c>
      <c r="C43" s="3" t="s">
        <v>125</v>
      </c>
      <c r="D43" s="3" t="s">
        <v>125</v>
      </c>
      <c r="E43" s="3" t="s">
        <v>125</v>
      </c>
      <c r="F43" s="3" t="s">
        <v>125</v>
      </c>
      <c r="G43" s="3" t="s">
        <v>125</v>
      </c>
      <c r="H43" s="3" t="s">
        <v>125</v>
      </c>
      <c r="I43" s="3" t="s">
        <v>125</v>
      </c>
      <c r="J43" s="3" t="s">
        <v>138</v>
      </c>
      <c r="K43" s="3">
        <v>88.66</v>
      </c>
      <c r="L43" s="3">
        <v>4</v>
      </c>
      <c r="M43" s="3" t="s">
        <v>139</v>
      </c>
    </row>
    <row r="44" spans="1:13" ht="12.75">
      <c r="A44" s="3" t="s">
        <v>110</v>
      </c>
      <c r="B44" s="3">
        <v>26.02</v>
      </c>
      <c r="C44" s="3" t="s">
        <v>125</v>
      </c>
      <c r="D44" s="3" t="s">
        <v>125</v>
      </c>
      <c r="E44" s="3" t="s">
        <v>125</v>
      </c>
      <c r="F44" s="3" t="s">
        <v>125</v>
      </c>
      <c r="G44" s="3" t="s">
        <v>125</v>
      </c>
      <c r="H44" s="3" t="s">
        <v>125</v>
      </c>
      <c r="I44" s="3" t="s">
        <v>125</v>
      </c>
      <c r="J44" s="3" t="s">
        <v>130</v>
      </c>
      <c r="K44" s="3">
        <v>86.9</v>
      </c>
      <c r="L44" s="3">
        <v>5</v>
      </c>
      <c r="M44" s="3" t="s">
        <v>139</v>
      </c>
    </row>
    <row r="45" spans="1:13" ht="12.75">
      <c r="A45" s="3" t="s">
        <v>111</v>
      </c>
      <c r="B45" s="3">
        <v>26.01</v>
      </c>
      <c r="C45" s="3" t="s">
        <v>125</v>
      </c>
      <c r="D45" s="3" t="s">
        <v>125</v>
      </c>
      <c r="E45" s="3" t="s">
        <v>125</v>
      </c>
      <c r="F45" s="3" t="s">
        <v>125</v>
      </c>
      <c r="G45" s="3" t="s">
        <v>125</v>
      </c>
      <c r="H45" s="3" t="s">
        <v>125</v>
      </c>
      <c r="I45" s="3" t="s">
        <v>125</v>
      </c>
      <c r="J45" s="3" t="s">
        <v>130</v>
      </c>
      <c r="K45" s="3">
        <v>86.87</v>
      </c>
      <c r="L45" s="3">
        <v>6</v>
      </c>
      <c r="M45" s="3" t="s">
        <v>139</v>
      </c>
    </row>
    <row r="46" spans="1:13" ht="12.75">
      <c r="A46" s="3" t="s">
        <v>112</v>
      </c>
      <c r="B46" s="3">
        <v>25.93</v>
      </c>
      <c r="C46" s="3" t="s">
        <v>125</v>
      </c>
      <c r="D46" s="3" t="s">
        <v>125</v>
      </c>
      <c r="E46" s="3" t="s">
        <v>125</v>
      </c>
      <c r="F46" s="3" t="s">
        <v>125</v>
      </c>
      <c r="G46" s="3" t="s">
        <v>125</v>
      </c>
      <c r="H46" s="3" t="s">
        <v>125</v>
      </c>
      <c r="I46" s="3" t="s">
        <v>125</v>
      </c>
      <c r="J46" s="3" t="s">
        <v>130</v>
      </c>
      <c r="K46" s="3">
        <v>86.66</v>
      </c>
      <c r="L46" s="3">
        <v>7</v>
      </c>
      <c r="M46" s="3" t="s">
        <v>139</v>
      </c>
    </row>
    <row r="47" spans="1:13" ht="12.75">
      <c r="A47" s="3" t="s">
        <v>113</v>
      </c>
      <c r="B47" s="3">
        <v>25.65</v>
      </c>
      <c r="C47" s="3" t="s">
        <v>125</v>
      </c>
      <c r="D47" s="3" t="s">
        <v>125</v>
      </c>
      <c r="E47" s="3" t="s">
        <v>125</v>
      </c>
      <c r="F47" s="3" t="s">
        <v>125</v>
      </c>
      <c r="G47" s="3" t="s">
        <v>125</v>
      </c>
      <c r="H47" s="3" t="s">
        <v>125</v>
      </c>
      <c r="I47" s="3" t="s">
        <v>125</v>
      </c>
      <c r="J47" s="3" t="s">
        <v>130</v>
      </c>
      <c r="K47" s="3">
        <v>85.92</v>
      </c>
      <c r="L47" s="3">
        <v>8</v>
      </c>
      <c r="M47" s="3" t="s">
        <v>140</v>
      </c>
    </row>
    <row r="48" spans="1:13" ht="12.75">
      <c r="A48" s="3" t="s">
        <v>35</v>
      </c>
      <c r="B48" s="3">
        <v>28.09</v>
      </c>
      <c r="C48" s="3" t="s">
        <v>133</v>
      </c>
      <c r="D48" s="3" t="s">
        <v>141</v>
      </c>
      <c r="E48" s="3" t="s">
        <v>130</v>
      </c>
      <c r="F48" s="3" t="s">
        <v>126</v>
      </c>
      <c r="G48" s="3" t="s">
        <v>142</v>
      </c>
      <c r="H48" s="3" t="s">
        <v>126</v>
      </c>
      <c r="I48" s="3" t="s">
        <v>126</v>
      </c>
      <c r="J48" s="3" t="s">
        <v>143</v>
      </c>
      <c r="K48" s="3">
        <v>98.64</v>
      </c>
      <c r="L48" s="3">
        <v>1</v>
      </c>
      <c r="M48" s="3" t="s">
        <v>128</v>
      </c>
    </row>
    <row r="49" spans="1:13" ht="12.75">
      <c r="A49" s="3" t="s">
        <v>36</v>
      </c>
      <c r="B49" s="3">
        <v>26.53</v>
      </c>
      <c r="C49" s="3" t="s">
        <v>133</v>
      </c>
      <c r="D49" s="3" t="s">
        <v>144</v>
      </c>
      <c r="E49" s="3" t="s">
        <v>130</v>
      </c>
      <c r="F49" s="3" t="s">
        <v>126</v>
      </c>
      <c r="G49" s="3" t="s">
        <v>145</v>
      </c>
      <c r="H49" s="3" t="s">
        <v>126</v>
      </c>
      <c r="I49" s="3" t="s">
        <v>126</v>
      </c>
      <c r="J49" s="3" t="s">
        <v>127</v>
      </c>
      <c r="K49" s="3">
        <v>98.52</v>
      </c>
      <c r="L49" s="3">
        <v>2</v>
      </c>
      <c r="M49" s="3" t="s">
        <v>128</v>
      </c>
    </row>
    <row r="50" spans="1:13" ht="12.75">
      <c r="A50" s="3" t="s">
        <v>37</v>
      </c>
      <c r="B50" s="3">
        <v>27.39</v>
      </c>
      <c r="C50" s="3" t="s">
        <v>133</v>
      </c>
      <c r="D50" s="3" t="s">
        <v>146</v>
      </c>
      <c r="E50" s="3" t="s">
        <v>130</v>
      </c>
      <c r="F50" s="3" t="s">
        <v>126</v>
      </c>
      <c r="G50" s="3" t="s">
        <v>147</v>
      </c>
      <c r="H50" s="3" t="s">
        <v>126</v>
      </c>
      <c r="I50" s="3" t="s">
        <v>126</v>
      </c>
      <c r="J50" s="3" t="s">
        <v>143</v>
      </c>
      <c r="K50" s="3">
        <v>98.26</v>
      </c>
      <c r="L50" s="3">
        <v>3</v>
      </c>
      <c r="M50" s="3" t="s">
        <v>128</v>
      </c>
    </row>
    <row r="51" spans="1:13" ht="12.75">
      <c r="A51" s="3" t="s">
        <v>38</v>
      </c>
      <c r="B51" s="3">
        <v>27.28</v>
      </c>
      <c r="C51" s="3" t="s">
        <v>133</v>
      </c>
      <c r="D51" s="3" t="s">
        <v>137</v>
      </c>
      <c r="E51" s="3" t="s">
        <v>130</v>
      </c>
      <c r="F51" s="3" t="s">
        <v>126</v>
      </c>
      <c r="G51" s="3" t="s">
        <v>126</v>
      </c>
      <c r="H51" s="3" t="s">
        <v>126</v>
      </c>
      <c r="I51" s="3" t="s">
        <v>126</v>
      </c>
      <c r="J51" s="3" t="s">
        <v>148</v>
      </c>
      <c r="K51" s="3">
        <v>98.08</v>
      </c>
      <c r="L51" s="3">
        <v>4</v>
      </c>
      <c r="M51" s="3" t="s">
        <v>128</v>
      </c>
    </row>
    <row r="52" spans="1:13" ht="12.75">
      <c r="A52" s="3" t="s">
        <v>39</v>
      </c>
      <c r="B52" s="3">
        <v>27.07</v>
      </c>
      <c r="C52" s="3" t="s">
        <v>133</v>
      </c>
      <c r="D52" s="3" t="s">
        <v>149</v>
      </c>
      <c r="E52" s="3" t="s">
        <v>130</v>
      </c>
      <c r="F52" s="3" t="s">
        <v>126</v>
      </c>
      <c r="G52" s="3" t="s">
        <v>150</v>
      </c>
      <c r="H52" s="3" t="s">
        <v>126</v>
      </c>
      <c r="I52" s="3" t="s">
        <v>126</v>
      </c>
      <c r="J52" s="3" t="s">
        <v>143</v>
      </c>
      <c r="K52" s="3">
        <v>98.06</v>
      </c>
      <c r="L52" s="3">
        <v>5</v>
      </c>
      <c r="M52" s="3" t="s">
        <v>128</v>
      </c>
    </row>
    <row r="53" spans="1:13" ht="12.75">
      <c r="A53" s="3" t="s">
        <v>40</v>
      </c>
      <c r="B53" s="3">
        <v>27.37</v>
      </c>
      <c r="C53" s="3" t="s">
        <v>133</v>
      </c>
      <c r="D53" s="3" t="s">
        <v>137</v>
      </c>
      <c r="E53" s="3" t="s">
        <v>130</v>
      </c>
      <c r="F53" s="3" t="s">
        <v>126</v>
      </c>
      <c r="G53" s="3" t="s">
        <v>126</v>
      </c>
      <c r="H53" s="3" t="s">
        <v>126</v>
      </c>
      <c r="I53" s="3" t="s">
        <v>126</v>
      </c>
      <c r="J53" s="3" t="s">
        <v>138</v>
      </c>
      <c r="K53" s="3">
        <v>97.37</v>
      </c>
      <c r="L53" s="3">
        <v>6</v>
      </c>
      <c r="M53" s="3" t="s">
        <v>128</v>
      </c>
    </row>
    <row r="54" spans="1:13" ht="12.75">
      <c r="A54" s="3" t="s">
        <v>41</v>
      </c>
      <c r="B54" s="3">
        <v>27.27</v>
      </c>
      <c r="C54" s="3" t="s">
        <v>133</v>
      </c>
      <c r="D54" s="3" t="s">
        <v>137</v>
      </c>
      <c r="E54" s="3" t="s">
        <v>130</v>
      </c>
      <c r="F54" s="3" t="s">
        <v>126</v>
      </c>
      <c r="G54" s="3" t="s">
        <v>126</v>
      </c>
      <c r="H54" s="3" t="s">
        <v>126</v>
      </c>
      <c r="I54" s="3" t="s">
        <v>126</v>
      </c>
      <c r="J54" s="3" t="s">
        <v>138</v>
      </c>
      <c r="K54" s="3">
        <v>97.27</v>
      </c>
      <c r="L54" s="3">
        <v>7</v>
      </c>
      <c r="M54" s="3" t="s">
        <v>139</v>
      </c>
    </row>
    <row r="55" spans="1:13" ht="12.75">
      <c r="A55" s="3" t="s">
        <v>42</v>
      </c>
      <c r="B55" s="3">
        <v>26.78</v>
      </c>
      <c r="C55" s="3" t="s">
        <v>125</v>
      </c>
      <c r="D55" s="3" t="s">
        <v>137</v>
      </c>
      <c r="E55" s="3" t="s">
        <v>130</v>
      </c>
      <c r="F55" s="3" t="s">
        <v>126</v>
      </c>
      <c r="G55" s="3" t="s">
        <v>126</v>
      </c>
      <c r="H55" s="3" t="s">
        <v>126</v>
      </c>
      <c r="I55" s="3" t="s">
        <v>126</v>
      </c>
      <c r="J55" s="3" t="s">
        <v>143</v>
      </c>
      <c r="K55" s="3">
        <v>97.23</v>
      </c>
      <c r="L55" s="3">
        <v>8</v>
      </c>
      <c r="M55" s="3" t="s">
        <v>139</v>
      </c>
    </row>
    <row r="56" spans="1:13" ht="12.75">
      <c r="A56" s="3" t="s">
        <v>43</v>
      </c>
      <c r="B56" s="3">
        <v>27.2</v>
      </c>
      <c r="C56" s="3" t="s">
        <v>133</v>
      </c>
      <c r="D56" s="3" t="s">
        <v>137</v>
      </c>
      <c r="E56" s="3" t="s">
        <v>130</v>
      </c>
      <c r="F56" s="3" t="s">
        <v>126</v>
      </c>
      <c r="G56" s="3" t="s">
        <v>126</v>
      </c>
      <c r="H56" s="3" t="s">
        <v>126</v>
      </c>
      <c r="I56" s="3" t="s">
        <v>126</v>
      </c>
      <c r="J56" s="3" t="s">
        <v>138</v>
      </c>
      <c r="K56" s="3">
        <v>97.2</v>
      </c>
      <c r="L56" s="3">
        <v>9</v>
      </c>
      <c r="M56" s="3" t="s">
        <v>139</v>
      </c>
    </row>
    <row r="57" spans="1:13" ht="12.75">
      <c r="A57" s="3" t="s">
        <v>44</v>
      </c>
      <c r="B57" s="3">
        <v>27.06</v>
      </c>
      <c r="C57" s="3" t="s">
        <v>133</v>
      </c>
      <c r="D57" s="3" t="s">
        <v>137</v>
      </c>
      <c r="E57" s="3" t="s">
        <v>130</v>
      </c>
      <c r="F57" s="3" t="s">
        <v>126</v>
      </c>
      <c r="G57" s="3" t="s">
        <v>126</v>
      </c>
      <c r="H57" s="3" t="s">
        <v>126</v>
      </c>
      <c r="I57" s="3" t="s">
        <v>126</v>
      </c>
      <c r="J57" s="3" t="s">
        <v>138</v>
      </c>
      <c r="K57" s="3">
        <v>97.06</v>
      </c>
      <c r="L57" s="3">
        <v>10</v>
      </c>
      <c r="M57" s="3" t="s">
        <v>139</v>
      </c>
    </row>
    <row r="58" spans="1:13" ht="12.75">
      <c r="A58" s="3" t="s">
        <v>45</v>
      </c>
      <c r="B58" s="3">
        <v>27.01</v>
      </c>
      <c r="C58" s="3" t="s">
        <v>133</v>
      </c>
      <c r="D58" s="3" t="s">
        <v>137</v>
      </c>
      <c r="E58" s="3" t="s">
        <v>130</v>
      </c>
      <c r="F58" s="3" t="s">
        <v>126</v>
      </c>
      <c r="G58" s="3" t="s">
        <v>126</v>
      </c>
      <c r="H58" s="3" t="s">
        <v>126</v>
      </c>
      <c r="I58" s="3" t="s">
        <v>126</v>
      </c>
      <c r="J58" s="3" t="s">
        <v>138</v>
      </c>
      <c r="K58" s="3">
        <v>97.01</v>
      </c>
      <c r="L58" s="3">
        <v>11</v>
      </c>
      <c r="M58" s="3" t="s">
        <v>139</v>
      </c>
    </row>
    <row r="59" spans="1:13" ht="12.75">
      <c r="A59" s="3" t="s">
        <v>46</v>
      </c>
      <c r="B59" s="3">
        <v>26.87</v>
      </c>
      <c r="C59" s="3" t="s">
        <v>133</v>
      </c>
      <c r="D59" s="3" t="s">
        <v>137</v>
      </c>
      <c r="E59" s="3" t="s">
        <v>130</v>
      </c>
      <c r="F59" s="3" t="s">
        <v>126</v>
      </c>
      <c r="G59" s="3" t="s">
        <v>126</v>
      </c>
      <c r="H59" s="3" t="s">
        <v>126</v>
      </c>
      <c r="I59" s="3" t="s">
        <v>126</v>
      </c>
      <c r="J59" s="3" t="s">
        <v>138</v>
      </c>
      <c r="K59" s="3">
        <v>96.87</v>
      </c>
      <c r="L59" s="3">
        <v>12</v>
      </c>
      <c r="M59" s="3" t="s">
        <v>139</v>
      </c>
    </row>
    <row r="60" spans="1:13" ht="12.75">
      <c r="A60" s="3" t="s">
        <v>47</v>
      </c>
      <c r="B60" s="3">
        <v>26.86</v>
      </c>
      <c r="C60" s="3" t="s">
        <v>133</v>
      </c>
      <c r="D60" s="3" t="s">
        <v>137</v>
      </c>
      <c r="E60" s="3" t="s">
        <v>130</v>
      </c>
      <c r="F60" s="3" t="s">
        <v>126</v>
      </c>
      <c r="G60" s="3" t="s">
        <v>126</v>
      </c>
      <c r="H60" s="3" t="s">
        <v>126</v>
      </c>
      <c r="I60" s="3" t="s">
        <v>126</v>
      </c>
      <c r="J60" s="3" t="s">
        <v>138</v>
      </c>
      <c r="K60" s="3">
        <v>96.86</v>
      </c>
      <c r="L60" s="3">
        <v>13</v>
      </c>
      <c r="M60" s="3" t="s">
        <v>139</v>
      </c>
    </row>
    <row r="61" spans="1:13" ht="12.75">
      <c r="A61" s="3" t="s">
        <v>48</v>
      </c>
      <c r="B61" s="3">
        <v>26.85</v>
      </c>
      <c r="C61" s="3" t="s">
        <v>133</v>
      </c>
      <c r="D61" s="3" t="s">
        <v>137</v>
      </c>
      <c r="E61" s="3" t="s">
        <v>130</v>
      </c>
      <c r="F61" s="3" t="s">
        <v>126</v>
      </c>
      <c r="G61" s="3" t="s">
        <v>126</v>
      </c>
      <c r="H61" s="3" t="s">
        <v>126</v>
      </c>
      <c r="I61" s="3" t="s">
        <v>126</v>
      </c>
      <c r="J61" s="3" t="s">
        <v>138</v>
      </c>
      <c r="K61" s="3">
        <v>96.85</v>
      </c>
      <c r="L61" s="3">
        <v>14</v>
      </c>
      <c r="M61" s="3" t="s">
        <v>139</v>
      </c>
    </row>
    <row r="62" spans="1:13" ht="12.75">
      <c r="A62" s="3" t="s">
        <v>49</v>
      </c>
      <c r="B62" s="3">
        <v>26.9</v>
      </c>
      <c r="C62" s="3" t="s">
        <v>133</v>
      </c>
      <c r="D62" s="3" t="s">
        <v>151</v>
      </c>
      <c r="E62" s="3" t="s">
        <v>130</v>
      </c>
      <c r="F62" s="3" t="s">
        <v>126</v>
      </c>
      <c r="G62" s="3" t="s">
        <v>152</v>
      </c>
      <c r="H62" s="3" t="s">
        <v>126</v>
      </c>
      <c r="I62" s="3" t="s">
        <v>126</v>
      </c>
      <c r="J62" s="3" t="s">
        <v>138</v>
      </c>
      <c r="K62" s="3">
        <v>96.78</v>
      </c>
      <c r="L62" s="3">
        <v>15</v>
      </c>
      <c r="M62" s="3" t="s">
        <v>139</v>
      </c>
    </row>
    <row r="63" spans="1:13" ht="12.75">
      <c r="A63" s="3" t="s">
        <v>50</v>
      </c>
      <c r="B63" s="3">
        <v>26.53</v>
      </c>
      <c r="C63" s="3" t="s">
        <v>133</v>
      </c>
      <c r="D63" s="3" t="s">
        <v>153</v>
      </c>
      <c r="E63" s="3" t="s">
        <v>130</v>
      </c>
      <c r="F63" s="3" t="s">
        <v>126</v>
      </c>
      <c r="G63" s="3" t="s">
        <v>154</v>
      </c>
      <c r="H63" s="3" t="s">
        <v>126</v>
      </c>
      <c r="I63" s="3" t="s">
        <v>126</v>
      </c>
      <c r="J63" s="3" t="s">
        <v>136</v>
      </c>
      <c r="K63" s="3">
        <v>96.73</v>
      </c>
      <c r="L63" s="3">
        <v>16</v>
      </c>
      <c r="M63" s="3" t="s">
        <v>139</v>
      </c>
    </row>
    <row r="64" spans="1:13" ht="12.75">
      <c r="A64" s="3" t="s">
        <v>51</v>
      </c>
      <c r="B64" s="3">
        <v>27.12</v>
      </c>
      <c r="C64" s="3" t="s">
        <v>133</v>
      </c>
      <c r="D64" s="3" t="s">
        <v>155</v>
      </c>
      <c r="E64" s="3" t="s">
        <v>130</v>
      </c>
      <c r="F64" s="3" t="s">
        <v>126</v>
      </c>
      <c r="G64" s="3" t="s">
        <v>156</v>
      </c>
      <c r="H64" s="3" t="s">
        <v>126</v>
      </c>
      <c r="I64" s="3" t="s">
        <v>126</v>
      </c>
      <c r="J64" s="3" t="s">
        <v>138</v>
      </c>
      <c r="K64" s="3">
        <v>96.71</v>
      </c>
      <c r="L64" s="3">
        <v>17</v>
      </c>
      <c r="M64" s="3" t="s">
        <v>139</v>
      </c>
    </row>
    <row r="65" spans="1:13" ht="12.75">
      <c r="A65" s="3" t="s">
        <v>52</v>
      </c>
      <c r="B65" s="3">
        <v>26.68</v>
      </c>
      <c r="C65" s="3" t="s">
        <v>133</v>
      </c>
      <c r="D65" s="3" t="s">
        <v>137</v>
      </c>
      <c r="E65" s="3" t="s">
        <v>130</v>
      </c>
      <c r="F65" s="3" t="s">
        <v>126</v>
      </c>
      <c r="G65" s="3" t="s">
        <v>126</v>
      </c>
      <c r="H65" s="3" t="s">
        <v>126</v>
      </c>
      <c r="I65" s="3" t="s">
        <v>126</v>
      </c>
      <c r="J65" s="3" t="s">
        <v>138</v>
      </c>
      <c r="K65" s="3">
        <v>96.68</v>
      </c>
      <c r="L65" s="3">
        <v>18</v>
      </c>
      <c r="M65" s="3" t="s">
        <v>139</v>
      </c>
    </row>
    <row r="66" spans="1:13" ht="12.75">
      <c r="A66" s="3" t="s">
        <v>53</v>
      </c>
      <c r="B66" s="3">
        <v>27.29</v>
      </c>
      <c r="C66" s="3" t="s">
        <v>125</v>
      </c>
      <c r="D66" s="3" t="s">
        <v>137</v>
      </c>
      <c r="E66" s="3" t="s">
        <v>130</v>
      </c>
      <c r="F66" s="3" t="s">
        <v>126</v>
      </c>
      <c r="G66" s="3" t="s">
        <v>126</v>
      </c>
      <c r="H66" s="3" t="s">
        <v>126</v>
      </c>
      <c r="I66" s="3" t="s">
        <v>126</v>
      </c>
      <c r="J66" s="3" t="s">
        <v>138</v>
      </c>
      <c r="K66" s="3">
        <v>96.61</v>
      </c>
      <c r="L66" s="3">
        <v>19</v>
      </c>
      <c r="M66" s="3" t="s">
        <v>139</v>
      </c>
    </row>
    <row r="67" spans="1:13" ht="12.75">
      <c r="A67" s="3" t="s">
        <v>54</v>
      </c>
      <c r="B67" s="3">
        <v>26.8</v>
      </c>
      <c r="C67" s="3" t="s">
        <v>133</v>
      </c>
      <c r="D67" s="3" t="s">
        <v>137</v>
      </c>
      <c r="E67" s="3" t="s">
        <v>130</v>
      </c>
      <c r="F67" s="3" t="s">
        <v>126</v>
      </c>
      <c r="G67" s="3" t="s">
        <v>126</v>
      </c>
      <c r="H67" s="3" t="s">
        <v>126</v>
      </c>
      <c r="I67" s="3" t="s">
        <v>157</v>
      </c>
      <c r="J67" s="3" t="s">
        <v>138</v>
      </c>
      <c r="K67" s="3">
        <v>96.34</v>
      </c>
      <c r="L67" s="3">
        <v>20</v>
      </c>
      <c r="M67" s="3" t="s">
        <v>139</v>
      </c>
    </row>
    <row r="68" spans="1:13" ht="12.75">
      <c r="A68" s="3" t="s">
        <v>55</v>
      </c>
      <c r="B68" s="3">
        <v>26.85</v>
      </c>
      <c r="C68" s="3" t="s">
        <v>125</v>
      </c>
      <c r="D68" s="3" t="s">
        <v>137</v>
      </c>
      <c r="E68" s="3" t="s">
        <v>130</v>
      </c>
      <c r="F68" s="3" t="s">
        <v>126</v>
      </c>
      <c r="G68" s="3" t="s">
        <v>126</v>
      </c>
      <c r="H68" s="3" t="s">
        <v>126</v>
      </c>
      <c r="I68" s="3" t="s">
        <v>126</v>
      </c>
      <c r="J68" s="3" t="s">
        <v>138</v>
      </c>
      <c r="K68" s="3">
        <v>96.06</v>
      </c>
      <c r="L68" s="3">
        <v>21</v>
      </c>
      <c r="M68" s="3" t="s">
        <v>139</v>
      </c>
    </row>
    <row r="69" spans="1:13" ht="12.75">
      <c r="A69" s="3" t="s">
        <v>56</v>
      </c>
      <c r="B69" s="3">
        <v>26.82</v>
      </c>
      <c r="C69" s="3" t="s">
        <v>125</v>
      </c>
      <c r="D69" s="3" t="s">
        <v>137</v>
      </c>
      <c r="E69" s="3" t="s">
        <v>130</v>
      </c>
      <c r="F69" s="3" t="s">
        <v>126</v>
      </c>
      <c r="G69" s="3" t="s">
        <v>126</v>
      </c>
      <c r="H69" s="3" t="s">
        <v>126</v>
      </c>
      <c r="I69" s="3" t="s">
        <v>126</v>
      </c>
      <c r="J69" s="3" t="s">
        <v>138</v>
      </c>
      <c r="K69" s="3">
        <v>96.03</v>
      </c>
      <c r="L69" s="3">
        <v>22</v>
      </c>
      <c r="M69" s="3" t="s">
        <v>139</v>
      </c>
    </row>
    <row r="70" spans="1:13" ht="12.75">
      <c r="A70" s="3" t="s">
        <v>57</v>
      </c>
      <c r="B70" s="3">
        <v>26.11</v>
      </c>
      <c r="C70" s="3" t="s">
        <v>133</v>
      </c>
      <c r="D70" s="3" t="s">
        <v>158</v>
      </c>
      <c r="E70" s="3" t="s">
        <v>130</v>
      </c>
      <c r="F70" s="3" t="s">
        <v>126</v>
      </c>
      <c r="G70" s="3" t="s">
        <v>159</v>
      </c>
      <c r="H70" s="3" t="s">
        <v>126</v>
      </c>
      <c r="I70" s="3" t="s">
        <v>126</v>
      </c>
      <c r="J70" s="3" t="s">
        <v>138</v>
      </c>
      <c r="K70" s="3">
        <v>96.02</v>
      </c>
      <c r="L70" s="3">
        <v>23</v>
      </c>
      <c r="M70" s="3" t="s">
        <v>139</v>
      </c>
    </row>
    <row r="71" spans="1:13" ht="12.75">
      <c r="A71" s="3" t="s">
        <v>58</v>
      </c>
      <c r="B71" s="3">
        <v>27.41</v>
      </c>
      <c r="C71" s="3" t="s">
        <v>125</v>
      </c>
      <c r="D71" s="3" t="s">
        <v>125</v>
      </c>
      <c r="E71" s="3" t="s">
        <v>125</v>
      </c>
      <c r="F71" s="3" t="s">
        <v>125</v>
      </c>
      <c r="G71" s="3" t="s">
        <v>125</v>
      </c>
      <c r="H71" s="3" t="s">
        <v>125</v>
      </c>
      <c r="I71" s="3" t="s">
        <v>126</v>
      </c>
      <c r="J71" s="3" t="s">
        <v>148</v>
      </c>
      <c r="K71" s="3">
        <v>95.84</v>
      </c>
      <c r="L71" s="3">
        <v>24</v>
      </c>
      <c r="M71" s="3" t="s">
        <v>139</v>
      </c>
    </row>
    <row r="72" spans="1:13" ht="12.75">
      <c r="A72" s="3" t="s">
        <v>59</v>
      </c>
      <c r="B72" s="3">
        <v>26.44</v>
      </c>
      <c r="C72" s="3" t="s">
        <v>125</v>
      </c>
      <c r="D72" s="3" t="s">
        <v>137</v>
      </c>
      <c r="E72" s="3" t="s">
        <v>130</v>
      </c>
      <c r="F72" s="3" t="s">
        <v>126</v>
      </c>
      <c r="G72" s="3" t="s">
        <v>126</v>
      </c>
      <c r="H72" s="3" t="s">
        <v>126</v>
      </c>
      <c r="I72" s="3" t="s">
        <v>126</v>
      </c>
      <c r="J72" s="3" t="s">
        <v>160</v>
      </c>
      <c r="K72" s="3">
        <v>95.8</v>
      </c>
      <c r="L72" s="3">
        <v>25</v>
      </c>
      <c r="M72" s="3" t="s">
        <v>139</v>
      </c>
    </row>
    <row r="73" spans="1:13" ht="12.75">
      <c r="A73" s="3" t="s">
        <v>60</v>
      </c>
      <c r="B73" s="3">
        <v>26.93</v>
      </c>
      <c r="C73" s="3" t="s">
        <v>125</v>
      </c>
      <c r="D73" s="3" t="s">
        <v>125</v>
      </c>
      <c r="E73" s="3" t="s">
        <v>125</v>
      </c>
      <c r="F73" s="3" t="s">
        <v>125</v>
      </c>
      <c r="G73" s="3" t="s">
        <v>125</v>
      </c>
      <c r="H73" s="3" t="s">
        <v>125</v>
      </c>
      <c r="I73" s="3" t="s">
        <v>126</v>
      </c>
      <c r="J73" s="3" t="s">
        <v>138</v>
      </c>
      <c r="K73" s="3">
        <v>92.86</v>
      </c>
      <c r="L73" s="3">
        <v>26</v>
      </c>
      <c r="M73" s="3" t="s">
        <v>139</v>
      </c>
    </row>
    <row r="74" spans="1:13" ht="12.75">
      <c r="A74" s="3" t="s">
        <v>61</v>
      </c>
      <c r="B74" s="3">
        <v>26.75</v>
      </c>
      <c r="C74" s="3" t="s">
        <v>125</v>
      </c>
      <c r="D74" s="3" t="s">
        <v>125</v>
      </c>
      <c r="E74" s="3" t="s">
        <v>125</v>
      </c>
      <c r="F74" s="3" t="s">
        <v>125</v>
      </c>
      <c r="G74" s="3" t="s">
        <v>125</v>
      </c>
      <c r="H74" s="3" t="s">
        <v>125</v>
      </c>
      <c r="I74" s="3" t="s">
        <v>126</v>
      </c>
      <c r="J74" s="3" t="s">
        <v>138</v>
      </c>
      <c r="K74" s="3">
        <v>92.44</v>
      </c>
      <c r="L74" s="3">
        <v>27</v>
      </c>
      <c r="M74" s="3" t="s">
        <v>139</v>
      </c>
    </row>
    <row r="75" spans="1:13" ht="12.75">
      <c r="A75" s="3" t="s">
        <v>62</v>
      </c>
      <c r="B75" s="3">
        <v>27.12</v>
      </c>
      <c r="C75" s="3" t="s">
        <v>125</v>
      </c>
      <c r="D75" s="3" t="s">
        <v>125</v>
      </c>
      <c r="E75" s="3" t="s">
        <v>125</v>
      </c>
      <c r="F75" s="3" t="s">
        <v>125</v>
      </c>
      <c r="G75" s="3" t="s">
        <v>125</v>
      </c>
      <c r="H75" s="3" t="s">
        <v>125</v>
      </c>
      <c r="I75" s="3" t="s">
        <v>125</v>
      </c>
      <c r="J75" s="3" t="s">
        <v>138</v>
      </c>
      <c r="K75" s="3">
        <v>92.42</v>
      </c>
      <c r="L75" s="3">
        <v>28</v>
      </c>
      <c r="M75" s="3" t="s">
        <v>140</v>
      </c>
    </row>
    <row r="76" spans="1:13" ht="12.75">
      <c r="A76" s="3" t="s">
        <v>63</v>
      </c>
      <c r="B76" s="3">
        <v>26.64</v>
      </c>
      <c r="C76" s="3" t="s">
        <v>125</v>
      </c>
      <c r="D76" s="3" t="s">
        <v>125</v>
      </c>
      <c r="E76" s="3" t="s">
        <v>125</v>
      </c>
      <c r="F76" s="3" t="s">
        <v>125</v>
      </c>
      <c r="G76" s="3" t="s">
        <v>125</v>
      </c>
      <c r="H76" s="3" t="s">
        <v>125</v>
      </c>
      <c r="I76" s="3" t="s">
        <v>126</v>
      </c>
      <c r="J76" s="3" t="s">
        <v>138</v>
      </c>
      <c r="K76" s="3">
        <v>92.19</v>
      </c>
      <c r="L76" s="3">
        <v>29</v>
      </c>
      <c r="M76" s="3" t="s">
        <v>140</v>
      </c>
    </row>
    <row r="77" spans="1:13" ht="12.75">
      <c r="A77" s="3" t="s">
        <v>64</v>
      </c>
      <c r="B77" s="3">
        <v>26.62</v>
      </c>
      <c r="C77" s="3" t="s">
        <v>125</v>
      </c>
      <c r="D77" s="3" t="s">
        <v>125</v>
      </c>
      <c r="E77" s="3" t="s">
        <v>125</v>
      </c>
      <c r="F77" s="3" t="s">
        <v>125</v>
      </c>
      <c r="G77" s="3" t="s">
        <v>125</v>
      </c>
      <c r="H77" s="3" t="s">
        <v>125</v>
      </c>
      <c r="I77" s="3" t="s">
        <v>125</v>
      </c>
      <c r="J77" s="3" t="s">
        <v>138</v>
      </c>
      <c r="K77" s="3">
        <v>91.11</v>
      </c>
      <c r="L77" s="3">
        <v>30</v>
      </c>
      <c r="M77" s="3" t="s">
        <v>140</v>
      </c>
    </row>
    <row r="78" spans="1:13" ht="12.75">
      <c r="A78" s="3" t="s">
        <v>16</v>
      </c>
      <c r="B78" s="3">
        <v>27.25</v>
      </c>
      <c r="C78" s="3" t="s">
        <v>133</v>
      </c>
      <c r="D78" s="3" t="s">
        <v>161</v>
      </c>
      <c r="E78" s="3" t="s">
        <v>130</v>
      </c>
      <c r="F78" s="3" t="s">
        <v>126</v>
      </c>
      <c r="G78" s="3" t="s">
        <v>162</v>
      </c>
      <c r="H78" s="3" t="s">
        <v>126</v>
      </c>
      <c r="I78" s="3" t="s">
        <v>126</v>
      </c>
      <c r="J78" s="3" t="s">
        <v>138</v>
      </c>
      <c r="K78" s="3">
        <v>96.96</v>
      </c>
      <c r="L78" s="3">
        <v>1</v>
      </c>
      <c r="M78" s="3" t="s">
        <v>128</v>
      </c>
    </row>
    <row r="79" spans="1:13" ht="12.75">
      <c r="A79" s="3" t="s">
        <v>17</v>
      </c>
      <c r="B79" s="3">
        <v>26.66</v>
      </c>
      <c r="C79" s="3" t="s">
        <v>133</v>
      </c>
      <c r="D79" s="3" t="s">
        <v>163</v>
      </c>
      <c r="E79" s="3" t="s">
        <v>130</v>
      </c>
      <c r="F79" s="3" t="s">
        <v>126</v>
      </c>
      <c r="G79" s="3" t="s">
        <v>164</v>
      </c>
      <c r="H79" s="3" t="s">
        <v>126</v>
      </c>
      <c r="I79" s="3" t="s">
        <v>165</v>
      </c>
      <c r="J79" s="3" t="s">
        <v>166</v>
      </c>
      <c r="K79" s="3">
        <v>96.53</v>
      </c>
      <c r="L79" s="3">
        <v>2</v>
      </c>
      <c r="M79" s="3" t="s">
        <v>128</v>
      </c>
    </row>
    <row r="80" spans="1:13" ht="12.75">
      <c r="A80" s="3" t="s">
        <v>18</v>
      </c>
      <c r="B80" s="3">
        <v>26.3</v>
      </c>
      <c r="C80" s="3" t="s">
        <v>133</v>
      </c>
      <c r="D80" s="3" t="s">
        <v>137</v>
      </c>
      <c r="E80" s="3" t="s">
        <v>130</v>
      </c>
      <c r="F80" s="3" t="s">
        <v>126</v>
      </c>
      <c r="G80" s="3" t="s">
        <v>126</v>
      </c>
      <c r="H80" s="3" t="s">
        <v>126</v>
      </c>
      <c r="I80" s="3" t="s">
        <v>126</v>
      </c>
      <c r="J80" s="3" t="s">
        <v>166</v>
      </c>
      <c r="K80" s="3">
        <v>96.4</v>
      </c>
      <c r="L80" s="3">
        <v>3</v>
      </c>
      <c r="M80" s="3" t="s">
        <v>128</v>
      </c>
    </row>
    <row r="81" spans="1:13" ht="12.75">
      <c r="A81" s="3" t="s">
        <v>19</v>
      </c>
      <c r="B81" s="3">
        <v>27.52</v>
      </c>
      <c r="C81" s="3" t="s">
        <v>133</v>
      </c>
      <c r="D81" s="3" t="s">
        <v>167</v>
      </c>
      <c r="E81" s="3" t="s">
        <v>130</v>
      </c>
      <c r="F81" s="3" t="s">
        <v>126</v>
      </c>
      <c r="G81" s="3" t="s">
        <v>168</v>
      </c>
      <c r="H81" s="3" t="s">
        <v>126</v>
      </c>
      <c r="I81" s="3" t="s">
        <v>126</v>
      </c>
      <c r="J81" s="3" t="s">
        <v>169</v>
      </c>
      <c r="K81" s="3">
        <v>96.37</v>
      </c>
      <c r="L81" s="3">
        <v>4</v>
      </c>
      <c r="M81" s="3" t="s">
        <v>128</v>
      </c>
    </row>
    <row r="82" spans="1:13" ht="12.75">
      <c r="A82" s="3" t="s">
        <v>20</v>
      </c>
      <c r="B82" s="3">
        <v>26.59</v>
      </c>
      <c r="C82" s="3" t="s">
        <v>133</v>
      </c>
      <c r="D82" s="3" t="s">
        <v>137</v>
      </c>
      <c r="E82" s="3" t="s">
        <v>130</v>
      </c>
      <c r="F82" s="3" t="s">
        <v>126</v>
      </c>
      <c r="G82" s="3" t="s">
        <v>126</v>
      </c>
      <c r="H82" s="3" t="s">
        <v>126</v>
      </c>
      <c r="I82" s="3" t="s">
        <v>170</v>
      </c>
      <c r="J82" s="3" t="s">
        <v>138</v>
      </c>
      <c r="K82" s="3">
        <v>96.35</v>
      </c>
      <c r="L82" s="3">
        <v>5</v>
      </c>
      <c r="M82" s="3" t="s">
        <v>139</v>
      </c>
    </row>
    <row r="83" spans="1:13" ht="12.75">
      <c r="A83" s="3" t="s">
        <v>21</v>
      </c>
      <c r="B83" s="3">
        <v>26.28</v>
      </c>
      <c r="C83" s="3" t="s">
        <v>133</v>
      </c>
      <c r="D83" s="3" t="s">
        <v>171</v>
      </c>
      <c r="E83" s="3" t="s">
        <v>130</v>
      </c>
      <c r="F83" s="3" t="s">
        <v>126</v>
      </c>
      <c r="G83" s="3" t="s">
        <v>172</v>
      </c>
      <c r="H83" s="3" t="s">
        <v>126</v>
      </c>
      <c r="I83" s="3" t="s">
        <v>165</v>
      </c>
      <c r="J83" s="3" t="s">
        <v>138</v>
      </c>
      <c r="K83" s="3">
        <v>95.55</v>
      </c>
      <c r="L83" s="3">
        <v>6</v>
      </c>
      <c r="M83" s="3" t="s">
        <v>139</v>
      </c>
    </row>
    <row r="84" spans="1:13" ht="12.75">
      <c r="A84" s="3" t="s">
        <v>22</v>
      </c>
      <c r="B84" s="3">
        <v>26.26</v>
      </c>
      <c r="C84" s="3" t="s">
        <v>133</v>
      </c>
      <c r="D84" s="3" t="s">
        <v>173</v>
      </c>
      <c r="E84" s="3" t="s">
        <v>130</v>
      </c>
      <c r="F84" s="3" t="s">
        <v>126</v>
      </c>
      <c r="G84" s="3" t="s">
        <v>174</v>
      </c>
      <c r="H84" s="3" t="s">
        <v>126</v>
      </c>
      <c r="I84" s="3" t="s">
        <v>126</v>
      </c>
      <c r="J84" s="3" t="s">
        <v>175</v>
      </c>
      <c r="K84" s="3">
        <v>95.41</v>
      </c>
      <c r="L84" s="3">
        <v>7</v>
      </c>
      <c r="M84" s="3" t="s">
        <v>139</v>
      </c>
    </row>
    <row r="85" spans="1:13" ht="12.75">
      <c r="A85" s="3" t="s">
        <v>23</v>
      </c>
      <c r="B85" s="3">
        <v>25.93</v>
      </c>
      <c r="C85" s="3" t="s">
        <v>133</v>
      </c>
      <c r="D85" s="3" t="s">
        <v>176</v>
      </c>
      <c r="E85" s="3" t="s">
        <v>130</v>
      </c>
      <c r="F85" s="3" t="s">
        <v>126</v>
      </c>
      <c r="G85" s="3" t="s">
        <v>177</v>
      </c>
      <c r="H85" s="3" t="s">
        <v>126</v>
      </c>
      <c r="I85" s="3" t="s">
        <v>126</v>
      </c>
      <c r="J85" s="3" t="s">
        <v>169</v>
      </c>
      <c r="K85" s="3">
        <v>94.92</v>
      </c>
      <c r="L85" s="3">
        <v>8</v>
      </c>
      <c r="M85" s="3" t="s">
        <v>139</v>
      </c>
    </row>
    <row r="86" spans="1:13" ht="12.75">
      <c r="A86" s="3" t="s">
        <v>24</v>
      </c>
      <c r="B86" s="3">
        <v>25.8</v>
      </c>
      <c r="C86" s="3" t="s">
        <v>133</v>
      </c>
      <c r="D86" s="3" t="s">
        <v>137</v>
      </c>
      <c r="E86" s="3" t="s">
        <v>130</v>
      </c>
      <c r="F86" s="3" t="s">
        <v>126</v>
      </c>
      <c r="G86" s="3" t="s">
        <v>126</v>
      </c>
      <c r="H86" s="3" t="s">
        <v>126</v>
      </c>
      <c r="I86" s="3" t="s">
        <v>126</v>
      </c>
      <c r="J86" s="3" t="s">
        <v>130</v>
      </c>
      <c r="K86" s="3">
        <v>94.8</v>
      </c>
      <c r="L86" s="3">
        <v>9</v>
      </c>
      <c r="M86" s="3" t="s">
        <v>139</v>
      </c>
    </row>
    <row r="87" spans="1:13" ht="12.75">
      <c r="A87" s="3" t="s">
        <v>25</v>
      </c>
      <c r="B87" s="3">
        <v>26.32</v>
      </c>
      <c r="C87" s="3" t="s">
        <v>133</v>
      </c>
      <c r="D87" s="3" t="s">
        <v>178</v>
      </c>
      <c r="E87" s="3" t="s">
        <v>130</v>
      </c>
      <c r="F87" s="3" t="s">
        <v>126</v>
      </c>
      <c r="G87" s="3" t="s">
        <v>179</v>
      </c>
      <c r="H87" s="3" t="s">
        <v>126</v>
      </c>
      <c r="I87" s="3" t="s">
        <v>180</v>
      </c>
      <c r="J87" s="3" t="s">
        <v>130</v>
      </c>
      <c r="K87" s="3">
        <v>94.5</v>
      </c>
      <c r="L87" s="3">
        <v>10</v>
      </c>
      <c r="M87" s="3" t="s">
        <v>139</v>
      </c>
    </row>
    <row r="88" spans="1:13" ht="12.75">
      <c r="A88" s="3" t="s">
        <v>26</v>
      </c>
      <c r="B88" s="3">
        <v>25.83</v>
      </c>
      <c r="C88" s="3" t="s">
        <v>133</v>
      </c>
      <c r="D88" s="3" t="s">
        <v>181</v>
      </c>
      <c r="E88" s="3" t="s">
        <v>130</v>
      </c>
      <c r="F88" s="3" t="s">
        <v>126</v>
      </c>
      <c r="G88" s="3" t="s">
        <v>182</v>
      </c>
      <c r="H88" s="3" t="s">
        <v>126</v>
      </c>
      <c r="I88" s="3" t="s">
        <v>183</v>
      </c>
      <c r="J88" s="3" t="s">
        <v>130</v>
      </c>
      <c r="K88" s="3">
        <v>94.38</v>
      </c>
      <c r="L88" s="3">
        <v>11</v>
      </c>
      <c r="M88" s="3" t="s">
        <v>139</v>
      </c>
    </row>
    <row r="89" spans="1:13" ht="12.75">
      <c r="A89" s="3" t="s">
        <v>27</v>
      </c>
      <c r="B89" s="3">
        <v>26.28</v>
      </c>
      <c r="C89" s="3" t="s">
        <v>133</v>
      </c>
      <c r="D89" s="3" t="s">
        <v>184</v>
      </c>
      <c r="E89" s="3" t="s">
        <v>130</v>
      </c>
      <c r="F89" s="3" t="s">
        <v>126</v>
      </c>
      <c r="G89" s="3" t="s">
        <v>185</v>
      </c>
      <c r="H89" s="3" t="s">
        <v>126</v>
      </c>
      <c r="I89" s="3" t="s">
        <v>126</v>
      </c>
      <c r="J89" s="3" t="s">
        <v>130</v>
      </c>
      <c r="K89" s="3">
        <v>94.26</v>
      </c>
      <c r="L89" s="3">
        <v>12</v>
      </c>
      <c r="M89" s="3" t="s">
        <v>139</v>
      </c>
    </row>
    <row r="90" spans="1:13" ht="12.75">
      <c r="A90" s="3" t="s">
        <v>28</v>
      </c>
      <c r="B90" s="3">
        <v>25.73</v>
      </c>
      <c r="C90" s="3" t="s">
        <v>133</v>
      </c>
      <c r="D90" s="3" t="s">
        <v>186</v>
      </c>
      <c r="E90" s="3" t="s">
        <v>130</v>
      </c>
      <c r="F90" s="3" t="s">
        <v>126</v>
      </c>
      <c r="G90" s="3" t="s">
        <v>187</v>
      </c>
      <c r="H90" s="3" t="s">
        <v>126</v>
      </c>
      <c r="I90" s="3" t="s">
        <v>126</v>
      </c>
      <c r="J90" s="3" t="s">
        <v>188</v>
      </c>
      <c r="K90" s="3">
        <v>93.6</v>
      </c>
      <c r="L90" s="3">
        <v>13</v>
      </c>
      <c r="M90" s="3" t="s">
        <v>139</v>
      </c>
    </row>
    <row r="91" spans="1:13" ht="12.75">
      <c r="A91" s="3" t="s">
        <v>29</v>
      </c>
      <c r="B91" s="3">
        <v>26.18</v>
      </c>
      <c r="C91" s="3" t="s">
        <v>133</v>
      </c>
      <c r="D91" s="3" t="s">
        <v>189</v>
      </c>
      <c r="E91" s="3" t="s">
        <v>130</v>
      </c>
      <c r="F91" s="3" t="s">
        <v>126</v>
      </c>
      <c r="G91" s="3" t="s">
        <v>190</v>
      </c>
      <c r="H91" s="3" t="s">
        <v>126</v>
      </c>
      <c r="I91" s="3" t="s">
        <v>126</v>
      </c>
      <c r="J91" s="3" t="s">
        <v>130</v>
      </c>
      <c r="K91" s="3">
        <v>93.49</v>
      </c>
      <c r="L91" s="3">
        <v>14</v>
      </c>
      <c r="M91" s="3" t="s">
        <v>139</v>
      </c>
    </row>
    <row r="92" spans="1:13" ht="12.75">
      <c r="A92" s="3" t="s">
        <v>30</v>
      </c>
      <c r="B92" s="3">
        <v>25.42</v>
      </c>
      <c r="C92" s="3" t="s">
        <v>133</v>
      </c>
      <c r="D92" s="3" t="s">
        <v>191</v>
      </c>
      <c r="E92" s="3" t="s">
        <v>130</v>
      </c>
      <c r="F92" s="3" t="s">
        <v>126</v>
      </c>
      <c r="G92" s="3" t="s">
        <v>192</v>
      </c>
      <c r="H92" s="3" t="s">
        <v>126</v>
      </c>
      <c r="I92" s="3" t="s">
        <v>126</v>
      </c>
      <c r="J92" s="3" t="s">
        <v>188</v>
      </c>
      <c r="K92" s="3">
        <v>93.37</v>
      </c>
      <c r="L92" s="3">
        <v>15</v>
      </c>
      <c r="M92" s="3" t="s">
        <v>139</v>
      </c>
    </row>
    <row r="93" spans="1:13" ht="12.75">
      <c r="A93" s="3" t="s">
        <v>31</v>
      </c>
      <c r="B93" s="3">
        <v>26.31</v>
      </c>
      <c r="C93" s="3" t="s">
        <v>133</v>
      </c>
      <c r="D93" s="3" t="s">
        <v>193</v>
      </c>
      <c r="E93" s="3" t="s">
        <v>130</v>
      </c>
      <c r="F93" s="3" t="s">
        <v>126</v>
      </c>
      <c r="G93" s="3" t="s">
        <v>194</v>
      </c>
      <c r="H93" s="3" t="s">
        <v>126</v>
      </c>
      <c r="I93" s="3" t="s">
        <v>126</v>
      </c>
      <c r="J93" s="3" t="s">
        <v>188</v>
      </c>
      <c r="K93" s="3">
        <v>92.22</v>
      </c>
      <c r="L93" s="3">
        <v>16</v>
      </c>
      <c r="M93" s="3" t="s">
        <v>139</v>
      </c>
    </row>
    <row r="94" spans="1:13" ht="12.75">
      <c r="A94" s="3" t="s">
        <v>32</v>
      </c>
      <c r="B94" s="3">
        <v>26.21</v>
      </c>
      <c r="C94" s="3" t="s">
        <v>133</v>
      </c>
      <c r="D94" s="3" t="s">
        <v>195</v>
      </c>
      <c r="E94" s="3" t="s">
        <v>130</v>
      </c>
      <c r="F94" s="3" t="s">
        <v>126</v>
      </c>
      <c r="G94" s="3" t="s">
        <v>196</v>
      </c>
      <c r="H94" s="3" t="s">
        <v>126</v>
      </c>
      <c r="I94" s="3" t="s">
        <v>183</v>
      </c>
      <c r="J94" s="3" t="s">
        <v>188</v>
      </c>
      <c r="K94" s="3">
        <v>92.05</v>
      </c>
      <c r="L94" s="3">
        <v>17</v>
      </c>
      <c r="M94" s="3" t="s">
        <v>140</v>
      </c>
    </row>
    <row r="95" spans="1:13" ht="12.75">
      <c r="A95" s="3" t="s">
        <v>33</v>
      </c>
      <c r="B95" s="3">
        <v>25.86</v>
      </c>
      <c r="C95" s="3" t="s">
        <v>133</v>
      </c>
      <c r="D95" s="3" t="s">
        <v>197</v>
      </c>
      <c r="E95" s="3" t="s">
        <v>130</v>
      </c>
      <c r="F95" s="3" t="s">
        <v>126</v>
      </c>
      <c r="G95" s="3" t="s">
        <v>198</v>
      </c>
      <c r="H95" s="3" t="s">
        <v>126</v>
      </c>
      <c r="I95" s="3" t="s">
        <v>126</v>
      </c>
      <c r="J95" s="3" t="s">
        <v>166</v>
      </c>
      <c r="K95" s="3">
        <v>91.5</v>
      </c>
      <c r="L95" s="3">
        <v>18</v>
      </c>
      <c r="M95" s="3" t="s">
        <v>140</v>
      </c>
    </row>
    <row r="96" spans="1:13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12345</cp:lastModifiedBy>
  <dcterms:created xsi:type="dcterms:W3CDTF">2020-07-01T02:13:46Z</dcterms:created>
  <dcterms:modified xsi:type="dcterms:W3CDTF">2021-01-19T09:06:24Z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2.0.6</vt:lpwstr>
  </property>
  <property fmtid="{D5CDD505-2E9C-101B-9397-08002B2CF9AE}" pid="5" name="KSOProductBuildV">
    <vt:lpwstr>2052-11.1.0.9740</vt:lpwstr>
  </property>
</Properties>
</file>